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ura.Rodriguez\AppData\Local\Microsoft\Windows\INetCache\Content.Outlook\MAQDWSTP\"/>
    </mc:Choice>
  </mc:AlternateContent>
  <xr:revisionPtr revIDLastSave="0" documentId="13_ncr:1_{352F063C-C760-43FF-8633-6C72C5004B75}" xr6:coauthVersionLast="47" xr6:coauthVersionMax="47" xr10:uidLastSave="{00000000-0000-0000-0000-000000000000}"/>
  <bookViews>
    <workbookView xWindow="-108" yWindow="-108" windowWidth="23256" windowHeight="12456" xr2:uid="{20AF6A3C-B9F2-417B-85D1-093EC80086B7}"/>
  </bookViews>
  <sheets>
    <sheet name="Small Pelagics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AE22" i="1" s="1"/>
  <c r="I7" i="1"/>
  <c r="AE7" i="1" s="1"/>
  <c r="AC5" i="1"/>
  <c r="AE2" i="1"/>
  <c r="AE21" i="1"/>
  <c r="AE30" i="1"/>
  <c r="AE31" i="1"/>
  <c r="H27" i="1"/>
  <c r="AE15" i="1"/>
  <c r="AE14" i="1"/>
  <c r="L5" i="1"/>
  <c r="AE6" i="1"/>
  <c r="AE8" i="1"/>
  <c r="AE9" i="1"/>
  <c r="AE10" i="1"/>
  <c r="AE11" i="1"/>
  <c r="AE12" i="1"/>
  <c r="AE13" i="1"/>
  <c r="AE16" i="1"/>
  <c r="AE17" i="1"/>
  <c r="AE18" i="1"/>
  <c r="AE19" i="1"/>
  <c r="AE20" i="1"/>
  <c r="AE23" i="1"/>
  <c r="AE24" i="1"/>
  <c r="AE25" i="1"/>
  <c r="AE26" i="1"/>
  <c r="AE28" i="1"/>
  <c r="AE29" i="1"/>
  <c r="AE3" i="1"/>
  <c r="AE4" i="1"/>
  <c r="AE5" i="1" l="1"/>
  <c r="AE27" i="1"/>
</calcChain>
</file>

<file path=xl/sharedStrings.xml><?xml version="1.0" encoding="utf-8"?>
<sst xmlns="http://schemas.openxmlformats.org/spreadsheetml/2006/main" count="258" uniqueCount="168">
  <si>
    <t>Fishery ID</t>
  </si>
  <si>
    <t>Fishery name</t>
  </si>
  <si>
    <t>Certification status</t>
  </si>
  <si>
    <t>Gear Type(s)</t>
  </si>
  <si>
    <t>Atlantic Menhaden Volume</t>
  </si>
  <si>
    <t>Gulf Menhaden Volume</t>
  </si>
  <si>
    <t>Capelin Volume</t>
  </si>
  <si>
    <t>Antarctic Krill Volume</t>
  </si>
  <si>
    <t>Atl. Herring</t>
  </si>
  <si>
    <t>Pacific cod (Gadus macrocephalus)</t>
  </si>
  <si>
    <t>Pacific Thread Herring</t>
  </si>
  <si>
    <t>Sprat Volume</t>
  </si>
  <si>
    <t>Blue Whiting Volume</t>
  </si>
  <si>
    <t>Atl. Mackerel Volume</t>
  </si>
  <si>
    <t>European pilchard(=Sardine) Volume</t>
  </si>
  <si>
    <t>Pacific Sardine</t>
  </si>
  <si>
    <t>Lemuru (Sardinella lemuru)</t>
  </si>
  <si>
    <t>Japanese Sardine Volume</t>
  </si>
  <si>
    <t>Japanese anchovy (Engraulis japonicus)</t>
  </si>
  <si>
    <t>Argentine Anchovy</t>
  </si>
  <si>
    <t>Pacific Anchoveta</t>
  </si>
  <si>
    <t>Peruvian Anchoveta Volume</t>
  </si>
  <si>
    <t>Californian Anchovy</t>
  </si>
  <si>
    <t>European Anchovy</t>
  </si>
  <si>
    <t>Blue Mackerel</t>
  </si>
  <si>
    <t>Chub Mackerel</t>
  </si>
  <si>
    <t>Greenback Horse Mackerel</t>
  </si>
  <si>
    <t>Jack Mackerel (T.murphyi)</t>
  </si>
  <si>
    <t>Norway Pout</t>
  </si>
  <si>
    <t>Total volume</t>
  </si>
  <si>
    <t>Catch year</t>
  </si>
  <si>
    <t>Source</t>
  </si>
  <si>
    <t>Certificate expiry date</t>
  </si>
  <si>
    <t>Country</t>
  </si>
  <si>
    <t>Location FAO Region</t>
  </si>
  <si>
    <t>Latitude</t>
  </si>
  <si>
    <t>Longitude</t>
  </si>
  <si>
    <t>Trawls - Midwater trawls</t>
  </si>
  <si>
    <t>-</t>
  </si>
  <si>
    <t>Australia</t>
  </si>
  <si>
    <t>57 (Indian Ocean, Eastern), 81 (Pacific, Southwest)</t>
  </si>
  <si>
    <t>Surrounding Nets - With purse lines (purse seines)</t>
  </si>
  <si>
    <t>Spain</t>
  </si>
  <si>
    <t>27 (Atlantic, Northeast)</t>
  </si>
  <si>
    <t>IA</t>
  </si>
  <si>
    <t>N/A</t>
  </si>
  <si>
    <t>Fi-0000000466</t>
  </si>
  <si>
    <t>Cantabrian Sea purse seine anchovy fishery</t>
  </si>
  <si>
    <t>Certified</t>
  </si>
  <si>
    <t>RA2</t>
  </si>
  <si>
    <t>Fi-0000000652</t>
  </si>
  <si>
    <t>Chilean Jack mackerel industrial purse seine fishery</t>
  </si>
  <si>
    <t>Surrounding Nets - With purse lines (purse seines) - one boat operated purse seines</t>
  </si>
  <si>
    <t>SA 4</t>
  </si>
  <si>
    <t>Chile</t>
  </si>
  <si>
    <t>87 (Pacific, Southeast)</t>
  </si>
  <si>
    <t>Fi-0000000031</t>
  </si>
  <si>
    <t>Cornwall sardine fishery</t>
  </si>
  <si>
    <t>SA2(3)</t>
  </si>
  <si>
    <t>United Kingdom</t>
  </si>
  <si>
    <t>RA</t>
  </si>
  <si>
    <t>Surrounding Nets - With purse lines (purse seines), Trawls - Midwater trawls</t>
  </si>
  <si>
    <t>SA4</t>
  </si>
  <si>
    <t>SA3</t>
  </si>
  <si>
    <t>SA2</t>
  </si>
  <si>
    <t>Fi-0000000533</t>
  </si>
  <si>
    <t>DFPO, DPPO and SPFPO North Sea, Skagerrak and Kattegat sandeel, sprat and Norway pout</t>
  </si>
  <si>
    <t>Surrounding Nets - With purse lines (purse seines): pelagic, Trawls - Midwater trawls: Pelagic</t>
  </si>
  <si>
    <t>2021/2022</t>
  </si>
  <si>
    <t>Denmark, Sweden, Norway</t>
  </si>
  <si>
    <t>SA3 (2)</t>
  </si>
  <si>
    <t>Fi-0000000704</t>
  </si>
  <si>
    <t>European South Pacific mid water trawl jack mackerel fishery</t>
  </si>
  <si>
    <t>Trawls - Midwater trawls - otter trawls</t>
  </si>
  <si>
    <t>PCR(2)</t>
  </si>
  <si>
    <t>Netherlands</t>
  </si>
  <si>
    <t>NA</t>
  </si>
  <si>
    <t>Faroe Islands</t>
  </si>
  <si>
    <t>Fi-0000000609</t>
  </si>
  <si>
    <t>FFA Finland and SPFPO Sweden Gulf of Bothnia herring fishery</t>
  </si>
  <si>
    <t>Traps: Traps, Trawls - Other: Pelagic, semipelagic and demersal trawl</t>
  </si>
  <si>
    <t>SA1(2)</t>
  </si>
  <si>
    <t>Finland</t>
  </si>
  <si>
    <t>Fi-0000000857</t>
  </si>
  <si>
    <t>FPO Icelandic capelin</t>
  </si>
  <si>
    <t>Fi-0000000459</t>
  </si>
  <si>
    <t>FROM Nord North Sea and Eastern Channel pelagic trawl herring</t>
  </si>
  <si>
    <t>France</t>
  </si>
  <si>
    <t>Fi-0000001017</t>
  </si>
  <si>
    <t>Iberian sardine purse seine fishery</t>
  </si>
  <si>
    <t>TaF</t>
  </si>
  <si>
    <t>Portugal, Spain</t>
  </si>
  <si>
    <t>ACDR</t>
  </si>
  <si>
    <t>61 (Pacific, Northwest)</t>
  </si>
  <si>
    <t>Fi-0000000577</t>
  </si>
  <si>
    <t>ISF Iceland capelin</t>
  </si>
  <si>
    <t>Seine Nets: Purse-seine, Trawls - Midwater trawls: Pelagic trawl</t>
  </si>
  <si>
    <t>SA3(2)</t>
  </si>
  <si>
    <t>Iceland</t>
  </si>
  <si>
    <t>Fi-0000000360</t>
  </si>
  <si>
    <t>ISF Icelandic summer spawning herring trawl and seine</t>
  </si>
  <si>
    <t>Seine Nets, Trawls - Midwater trawls</t>
  </si>
  <si>
    <t>RA3</t>
  </si>
  <si>
    <t>Fi-0000000781</t>
  </si>
  <si>
    <t>Jeong Il Corporation Antarctic krill fishery</t>
  </si>
  <si>
    <t>Trawls - Other</t>
  </si>
  <si>
    <t>S. Korea</t>
  </si>
  <si>
    <t>48 (Atlantic, Antarctic)</t>
  </si>
  <si>
    <t xml:space="preserve">
Fi-0000001055</t>
  </si>
  <si>
    <t xml:space="preserve">Klondyke Pelagic Sustainabilty  Group North Sea Herring </t>
  </si>
  <si>
    <t>Traps:Traps</t>
  </si>
  <si>
    <t>Fi-0000000580</t>
  </si>
  <si>
    <t>Latvian Baltic Sea sprat and Central Baltic herring pelagic trawl)</t>
  </si>
  <si>
    <t>In Assessment</t>
  </si>
  <si>
    <t>Trawls - Midwater trawls - otter trawls: Pelagic Trawls</t>
  </si>
  <si>
    <t>Latvia</t>
  </si>
  <si>
    <t>Norway</t>
  </si>
  <si>
    <t>Fi-0000000486</t>
  </si>
  <si>
    <t>Northern Ireland Pelagic Sustainability Group(NIPSG) North Sea herring</t>
  </si>
  <si>
    <t>Fi-0000000089</t>
  </si>
  <si>
    <t>Norway North Sea herring</t>
  </si>
  <si>
    <t>SA1(3)</t>
  </si>
  <si>
    <t>Fi-0000000602</t>
  </si>
  <si>
    <t>Norway sandeel and North Sea sprat</t>
  </si>
  <si>
    <t>Surrounding Nets - With purse lines (purse seines), Trawls - Bottom trawls, Trawls - Midwater trawls</t>
  </si>
  <si>
    <t>Fi-0000000711</t>
  </si>
  <si>
    <t>NZRO Gulf of Riga herring and sprat trawl fishery</t>
  </si>
  <si>
    <t>Fi-0000000998</t>
  </si>
  <si>
    <t>Pacific sardine (Sardinops sagax) temperate stock fishery</t>
  </si>
  <si>
    <t>Improvement Program</t>
  </si>
  <si>
    <t>Track a Fishery</t>
  </si>
  <si>
    <t>Mexico</t>
  </si>
  <si>
    <t>77 (Pacific, Eastern Central)</t>
  </si>
  <si>
    <t>Fi-0000001116</t>
  </si>
  <si>
    <t>Peru anchovy small-scale purse seine fishery for Direct Human Consumption (Sechura, Peru)</t>
  </si>
  <si>
    <t>Peru</t>
  </si>
  <si>
    <t>87 (Pacific  Southeast)</t>
  </si>
  <si>
    <t>Fi-0000000572</t>
  </si>
  <si>
    <t>PFA, SPSG, SPFPO, DFPO and DPPO North Sea Herring</t>
  </si>
  <si>
    <t>Trawls - Midwater trawls: Mid water trawl with cod-end mesh size greater than 32mm, Trawls - Midwater trawls: midwater trawl and purse seine</t>
  </si>
  <si>
    <t>Denmark, Netherlands, Sweden, UK</t>
  </si>
  <si>
    <t>Fi-0000000052</t>
  </si>
  <si>
    <t>Small Pelagics Fishery in Sonora, Gulf of California</t>
  </si>
  <si>
    <t>2023/2024</t>
  </si>
  <si>
    <t>Fi-0000000706</t>
  </si>
  <si>
    <t>South East Australia small pelagic fishery (commonwealth) mid-water trawl for blue mackerel, jack mackerel and redbait</t>
  </si>
  <si>
    <t>RA1</t>
  </si>
  <si>
    <t>Fi-0000000498</t>
  </si>
  <si>
    <t>Southern Gulf of California Thread Herring</t>
  </si>
  <si>
    <t>SA4(2)</t>
  </si>
  <si>
    <t>Fi-0000000001</t>
  </si>
  <si>
    <t>The QRILL Company Antarctic Krill</t>
  </si>
  <si>
    <t>Fi-0000000624</t>
  </si>
  <si>
    <t>U.S Atlantic menhaden purse seine</t>
  </si>
  <si>
    <t>Surrounding Nets - With purse lines (purse seines) - two boats operated purse seines: Purse seine</t>
  </si>
  <si>
    <t>United States</t>
  </si>
  <si>
    <t>21 (Atlantic, Northwest), 31 (Atlantic, Western Central)</t>
  </si>
  <si>
    <t>Fi-0000000623</t>
  </si>
  <si>
    <t>U.S. Gulf of Mexico menhaden purse seine</t>
  </si>
  <si>
    <t>31 (Atlantic, Western Central)</t>
  </si>
  <si>
    <t>Fi-0000001060</t>
  </si>
  <si>
    <t xml:space="preserve">zhejiang East China Sea Japanese anchovy </t>
  </si>
  <si>
    <t>Surrounding Nets - With purse lines (purse seines) - two boats operated purse seines</t>
  </si>
  <si>
    <t>China</t>
  </si>
  <si>
    <t>Fi-0000001113</t>
  </si>
  <si>
    <t>Zhejiang Wufeng East China Sea Japanese anchovy</t>
  </si>
  <si>
    <t>Trawls - Midwater trawls - pair trawls</t>
  </si>
  <si>
    <t>Lesser sand-eel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</si>
</sst>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000000000"/>
  </numFmts>
  <fonts count="15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u/>
      <sz val="11"/>
      <color rgb="FF467886"/>
      <name val="Aptos Narrow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Aptos Narrow"/>
      <family val="2"/>
      <scheme val="minor"/>
    </font>
    <font>
      <sz val="11"/>
      <color rgb="FF404040"/>
      <name val="Calibri"/>
      <family val="2"/>
    </font>
    <font>
      <sz val="11"/>
      <color theme="1"/>
      <name val="Calibri"/>
      <family val="2"/>
    </font>
    <font>
      <sz val="14"/>
      <color rgb="FF404040"/>
      <name val="Arial"/>
      <family val="2"/>
    </font>
    <font>
      <sz val="10"/>
      <color theme="1"/>
      <name val="Calibri"/>
      <family val="2"/>
    </font>
    <font>
      <sz val="10"/>
      <color rgb="FF000000"/>
      <name val="Helvetica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4" fontId="8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fill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fill"/>
    </xf>
    <xf numFmtId="14" fontId="5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0" fontId="6" fillId="0" borderId="0" xfId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6" fillId="0" borderId="0" xfId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fill"/>
    </xf>
    <xf numFmtId="0" fontId="10" fillId="0" borderId="0" xfId="0" applyFont="1"/>
    <xf numFmtId="0" fontId="0" fillId="0" borderId="1" xfId="0" applyBorder="1"/>
    <xf numFmtId="0" fontId="6" fillId="0" borderId="0" xfId="1" applyFill="1" applyAlignment="1">
      <alignment horizontal="left"/>
    </xf>
    <xf numFmtId="0" fontId="3" fillId="0" borderId="0" xfId="0" applyFont="1" applyAlignment="1">
      <alignment horizontal="fill" vertical="center"/>
    </xf>
    <xf numFmtId="14" fontId="3" fillId="0" borderId="0" xfId="0" applyNumberFormat="1" applyFont="1" applyAlignment="1">
      <alignment horizontal="left" vertical="center"/>
    </xf>
    <xf numFmtId="165" fontId="3" fillId="0" borderId="0" xfId="2" applyNumberFormat="1" applyFont="1"/>
    <xf numFmtId="165" fontId="3" fillId="0" borderId="0" xfId="2" applyNumberFormat="1" applyFont="1" applyAlignment="1">
      <alignment vertical="top"/>
    </xf>
    <xf numFmtId="165" fontId="9" fillId="0" borderId="0" xfId="2" applyNumberFormat="1" applyFont="1"/>
    <xf numFmtId="165" fontId="1" fillId="0" borderId="0" xfId="2" applyNumberFormat="1" applyFont="1" applyAlignment="1">
      <alignment vertical="top"/>
    </xf>
    <xf numFmtId="2" fontId="3" fillId="0" borderId="0" xfId="2" applyNumberFormat="1" applyFont="1"/>
    <xf numFmtId="0" fontId="11" fillId="0" borderId="0" xfId="0" applyFont="1"/>
    <xf numFmtId="0" fontId="12" fillId="0" borderId="0" xfId="0" applyFont="1"/>
    <xf numFmtId="4" fontId="13" fillId="0" borderId="0" xfId="0" applyNumberFormat="1" applyFont="1"/>
    <xf numFmtId="165" fontId="3" fillId="0" borderId="0" xfId="0" applyNumberFormat="1" applyFont="1" applyAlignment="1">
      <alignment vertical="top"/>
    </xf>
    <xf numFmtId="166" fontId="10" fillId="0" borderId="0" xfId="0" applyNumberFormat="1" applyFont="1" applyAlignment="1">
      <alignment horizontal="left"/>
    </xf>
    <xf numFmtId="166" fontId="10" fillId="0" borderId="0" xfId="0" applyNumberFormat="1" applyFont="1" applyAlignment="1">
      <alignment horizontal="left" vertical="center"/>
    </xf>
    <xf numFmtId="166" fontId="10" fillId="0" borderId="0" xfId="0" applyNumberFormat="1" applyFont="1"/>
    <xf numFmtId="165" fontId="10" fillId="0" borderId="0" xfId="2" applyNumberFormat="1" applyFont="1"/>
    <xf numFmtId="0" fontId="14" fillId="0" borderId="0" xfId="1" applyFont="1"/>
    <xf numFmtId="0" fontId="6" fillId="0" borderId="0" xfId="1" applyFill="1" applyAlignment="1">
      <alignment horizontal="left" vertical="center"/>
    </xf>
    <xf numFmtId="0" fontId="6" fillId="0" borderId="0" xfId="1" applyAlignment="1"/>
    <xf numFmtId="0" fontId="6" fillId="0" borderId="0" xfId="1"/>
    <xf numFmtId="3" fontId="0" fillId="0" borderId="0" xfId="0" applyNumberFormat="1"/>
    <xf numFmtId="0" fontId="6" fillId="0" borderId="0" xfId="1" applyFill="1" applyAlignment="1">
      <alignment vertical="center"/>
    </xf>
  </cellXfs>
  <cellStyles count="3">
    <cellStyle name="Hipervínculo" xfId="1" builtinId="8"/>
    <cellStyle name="Millares" xfId="2" builtinId="3"/>
    <cellStyle name="Normal" xfId="0" builtinId="0"/>
  </cellStyles>
  <dxfs count="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6" formatCode="0.000000000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6" formatCode="0.000000000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6" formatCode="0.000000000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6" formatCode="0.000000000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fil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fil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Aptos Narrow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7E1C06-1BF1-4C5D-841F-318ECD0592BD}" name="Table1" displayName="Table1" ref="A1:AL31" totalsRowShown="0" headerRowDxfId="77" dataDxfId="76">
  <autoFilter ref="A1:AL31" xr:uid="{FB7E1C06-1BF1-4C5D-841F-318ECD0592BD}"/>
  <tableColumns count="38">
    <tableColumn id="1" xr3:uid="{5D491121-6B2D-482E-AD3A-752D672DC403}" name="Fishery ID" dataDxfId="75" totalsRowDxfId="74"/>
    <tableColumn id="2" xr3:uid="{F295F7EF-7DDD-4A8C-AF76-1E6145AD3CFF}" name="Fishery name" dataDxfId="73" totalsRowDxfId="72"/>
    <tableColumn id="3" xr3:uid="{8C3440A5-B227-4251-A14E-D62D3402690D}" name="Certification status" dataDxfId="71" totalsRowDxfId="70"/>
    <tableColumn id="4" xr3:uid="{86F31AC5-D509-4D8C-987F-FF465A2C5A6E}" name="Gear Type(s)" dataDxfId="69" totalsRowDxfId="68"/>
    <tableColumn id="5" xr3:uid="{74B38BD3-4456-4810-92F3-0BBD24DBDB96}" name="Atlantic Menhaden Volume" dataDxfId="67" totalsRowDxfId="66"/>
    <tableColumn id="6" xr3:uid="{F3B36902-49B3-45CF-8D92-1659FBCC2494}" name="Gulf Menhaden Volume" dataDxfId="65" totalsRowDxfId="64"/>
    <tableColumn id="7" xr3:uid="{73A56470-58D2-4BB8-87EB-76DD61C63041}" name="Capelin Volume" dataDxfId="63" totalsRowDxfId="62"/>
    <tableColumn id="8" xr3:uid="{4DF1FF1D-7E45-4D40-9B76-202E130367A9}" name="Antarctic Krill Volume" dataDxfId="61" totalsRowDxfId="60"/>
    <tableColumn id="9" xr3:uid="{69827ADF-F2ED-42A3-A35E-8BAE3893CE4F}" name="Atl. Herring" dataDxfId="59" totalsRowDxfId="58"/>
    <tableColumn id="38" xr3:uid="{CBF7C066-E5C3-964C-A0FA-AFF76745102F}" name="Pacific cod (Gadus macrocephalus)" dataDxfId="57" totalsRowDxfId="56"/>
    <tableColumn id="10" xr3:uid="{4DF23E9D-2F58-466E-A2B9-67E47C5E8A50}" name="Pacific Thread Herring" dataDxfId="55" totalsRowDxfId="54"/>
    <tableColumn id="11" xr3:uid="{19F0F497-1B1D-4E94-8C91-3EB3BD6CA714}" name="Sprat Volume" dataDxfId="53" totalsRowDxfId="52"/>
    <tableColumn id="12" xr3:uid="{2EFB16FA-80B3-4323-94A6-D7250E058DAA}" name="Blue Whiting Volume" dataDxfId="51" totalsRowDxfId="50"/>
    <tableColumn id="13" xr3:uid="{2FC55897-B3BB-4E4A-8037-B0340202A965}" name="Atl. Mackerel Volume" dataDxfId="49" totalsRowDxfId="48"/>
    <tableColumn id="14" xr3:uid="{1B6F0EEA-1B7D-48C8-BB0B-0BFB11C2BC05}" name="European pilchard(=Sardine) Volume" dataDxfId="47" totalsRowDxfId="46"/>
    <tableColumn id="15" xr3:uid="{0200AA6D-E835-4AFE-9A71-18D64A86E4F5}" name="Pacific Sardine" dataDxfId="45" totalsRowDxfId="44"/>
    <tableColumn id="36" xr3:uid="{C0321EF7-367E-B640-84DA-0B507774DDE5}" name="Lemuru (Sardinella lemuru)" dataDxfId="43" totalsRowDxfId="42"/>
    <tableColumn id="16" xr3:uid="{018B706D-FC2B-4E4F-AF54-D92197D4D2C5}" name="Japanese Sardine Volume" dataDxfId="41" totalsRowDxfId="40"/>
    <tableColumn id="37" xr3:uid="{EE9B0BEF-3908-2141-8786-0A05A47FF8AB}" name="Japanese anchovy (Engraulis japonicus)" dataDxfId="39" totalsRowDxfId="38"/>
    <tableColumn id="17" xr3:uid="{CC52911A-49D9-41B7-8892-01970BFD8A23}" name="Argentine Anchovy" dataDxfId="37" totalsRowDxfId="36"/>
    <tableColumn id="18" xr3:uid="{85C11291-3B65-4CBA-BE87-93C2923C3637}" name="Pacific Anchoveta" dataDxfId="35" totalsRowDxfId="34"/>
    <tableColumn id="19" xr3:uid="{4F275A4D-DC3D-45D7-AA16-E6C00ADA135E}" name="Peruvian Anchoveta Volume" dataDxfId="33" totalsRowDxfId="32"/>
    <tableColumn id="20" xr3:uid="{51355350-1F07-4F11-A4FA-2FF468DD9A74}" name="Californian Anchovy" dataDxfId="31" totalsRowDxfId="30"/>
    <tableColumn id="21" xr3:uid="{5838ACF6-8E23-414B-931D-3EACC62B1C3E}" name="European Anchovy" dataDxfId="29" totalsRowDxfId="28"/>
    <tableColumn id="22" xr3:uid="{9C4534B6-A930-4AE0-893E-638E96F4BC72}" name="Blue Mackerel" dataDxfId="27" totalsRowDxfId="26"/>
    <tableColumn id="23" xr3:uid="{303B5C4E-3A17-42DD-8980-9D3352F27712}" name="Chub Mackerel" dataDxfId="25" totalsRowDxfId="24"/>
    <tableColumn id="24" xr3:uid="{7EA17352-112A-44DA-BDC0-40307EA3E4D7}" name="Greenback Horse Mackerel" dataDxfId="23" totalsRowDxfId="22"/>
    <tableColumn id="25" xr3:uid="{F925D86C-B1DE-4834-B815-C23BD2C5C845}" name="Jack Mackerel (T.murphyi)" dataDxfId="21" totalsRowDxfId="20"/>
    <tableColumn id="39" xr3:uid="{18551DCD-F602-4B5C-81E4-CC7CFF825E66}" name="Lesser sand-eel" dataDxfId="19" totalsRowDxfId="18"/>
    <tableColumn id="26" xr3:uid="{F5D2984E-AA93-424D-8A76-5390B3F0F31D}" name="Norway Pout" dataDxfId="17" totalsRowDxfId="16"/>
    <tableColumn id="27" xr3:uid="{315A8D2E-4A3A-45B9-BAB3-D931ACB24A81}" name="Total volume" dataDxfId="15" totalsRowDxfId="14">
      <calculatedColumnFormula>SUM(E2:AD2)</calculatedColumnFormula>
    </tableColumn>
    <tableColumn id="28" xr3:uid="{A17F9842-ADBB-45BE-AF7E-847C1A597015}" name="Catch year" dataDxfId="13" totalsRowDxfId="12"/>
    <tableColumn id="29" xr3:uid="{8DDF7499-1114-4CD1-A1BB-8F4C212F9830}" name="Source" dataDxfId="11" totalsRowDxfId="10"/>
    <tableColumn id="30" xr3:uid="{1435C448-8080-4DDE-90F5-8D6128C674E5}" name="Certificate expiry date" dataDxfId="9" totalsRowDxfId="8"/>
    <tableColumn id="31" xr3:uid="{2F7CA896-21B0-476B-97E5-8956C5D895FE}" name="Country" dataDxfId="7" totalsRowDxfId="6"/>
    <tableColumn id="32" xr3:uid="{80C627C4-A638-4705-B143-73C64FE1AD38}" name="Location FAO Region" dataDxfId="5" totalsRowDxfId="4"/>
    <tableColumn id="33" xr3:uid="{1352D03E-201C-498D-AE0D-2A7F96ADBD8D}" name="Latitude" dataDxfId="3" totalsRowDxfId="2"/>
    <tableColumn id="34" xr3:uid="{553C29E5-875D-49B0-9A2A-1764CA87CB91}" name="Longitude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sheries.msc.org/en/fisheries/pacific-sardine-sardinops-sagax-temperate-stock-fishery/" TargetMode="External"/><Relationship Id="rId13" Type="http://schemas.openxmlformats.org/officeDocument/2006/relationships/hyperlink" Target="https://fisheries.msc.org/en/fisheries/the-qrill-company-antarctic-krill/" TargetMode="External"/><Relationship Id="rId18" Type="http://schemas.openxmlformats.org/officeDocument/2006/relationships/hyperlink" Target="https://fisheries.msc.org/en/fisheries/small-pelagics-fishery-in-sonora-gulf-of-california/" TargetMode="External"/><Relationship Id="rId26" Type="http://schemas.openxmlformats.org/officeDocument/2006/relationships/hyperlink" Target="https://fisheries.msc.org/en/fisheries/ffa-finland-gulf-of-bothnia-herring/" TargetMode="External"/><Relationship Id="rId3" Type="http://schemas.openxmlformats.org/officeDocument/2006/relationships/hyperlink" Target="https://fisheries.msc.org/en/fisheries/cornwall-sardine-fishery/@@view" TargetMode="External"/><Relationship Id="rId21" Type="http://schemas.openxmlformats.org/officeDocument/2006/relationships/hyperlink" Target="https://fisheries.msc.org/en/fisheries/nzro-gulf-of-riga-herring-and-sprat-trawl-fishery/" TargetMode="External"/><Relationship Id="rId7" Type="http://schemas.openxmlformats.org/officeDocument/2006/relationships/hyperlink" Target="https://fisheries.msc.org/en/fisheries/dfpo-dppo-and-spfpo-north-sea-skagerrak-and-kattegat-sandeel-sprat-and-norway-pout/" TargetMode="External"/><Relationship Id="rId12" Type="http://schemas.openxmlformats.org/officeDocument/2006/relationships/hyperlink" Target="https://fisheries.msc.org/en/fisheries/jeong-il-corporation-antarctic-krill-fishery/" TargetMode="External"/><Relationship Id="rId17" Type="http://schemas.openxmlformats.org/officeDocument/2006/relationships/hyperlink" Target="https://fisheries.msc.org/en/fisheries/norway-sandeel-and-north-sea-sprat/" TargetMode="External"/><Relationship Id="rId25" Type="http://schemas.openxmlformats.org/officeDocument/2006/relationships/hyperlink" Target="https://fisheries.msc.org/en/fisheries/from-nord-north-sea-and-eastern-channel-pelagic-trawl-herring/" TargetMode="External"/><Relationship Id="rId2" Type="http://schemas.openxmlformats.org/officeDocument/2006/relationships/hyperlink" Target="https://fisheries.msc.org/en/fisheries/cantabrian-sea-purse-seine-anchovy-fishery/@@view" TargetMode="External"/><Relationship Id="rId16" Type="http://schemas.openxmlformats.org/officeDocument/2006/relationships/hyperlink" Target="https://fisheries.msc.org/en/fisheries/south-east-australia-small-pelagic-fishery-commonwealth-mid-water-trawl-for-blue-mackerel-jack-mackerel-and-redbait/" TargetMode="External"/><Relationship Id="rId20" Type="http://schemas.openxmlformats.org/officeDocument/2006/relationships/hyperlink" Target="https://fisheries.msc.org/en/fisheries/pfa-spsg-spfpo-dfpo-and-dppo-north-sea-herring/" TargetMode="External"/><Relationship Id="rId29" Type="http://schemas.openxmlformats.org/officeDocument/2006/relationships/table" Target="../tables/table1.xml"/><Relationship Id="rId1" Type="http://schemas.openxmlformats.org/officeDocument/2006/relationships/hyperlink" Target="https://fisheries.msc.org/en/fisheries/chilean-jack-mackerel-industrial-purse-seine-fishery/" TargetMode="External"/><Relationship Id="rId6" Type="http://schemas.openxmlformats.org/officeDocument/2006/relationships/hyperlink" Target="https://fisheries.msc.org/en/fisheries/isf-iceland-capelin/@@view" TargetMode="External"/><Relationship Id="rId11" Type="http://schemas.openxmlformats.org/officeDocument/2006/relationships/hyperlink" Target="https://fisheries.msc.org/en/fisheries/u.s.-gulf-of-mexico-menhaden-purse-seine/" TargetMode="External"/><Relationship Id="rId24" Type="http://schemas.openxmlformats.org/officeDocument/2006/relationships/hyperlink" Target="https://fisheries.msc.org/en/fisheries/isf-icelandic-summer-spawning-herring-trawl-and-seine/" TargetMode="External"/><Relationship Id="rId5" Type="http://schemas.openxmlformats.org/officeDocument/2006/relationships/hyperlink" Target="https://fisheries.msc.org/en/fisheries/klondyke-pelagic-sustainability-group-north-sea-herring/@@view" TargetMode="External"/><Relationship Id="rId15" Type="http://schemas.openxmlformats.org/officeDocument/2006/relationships/hyperlink" Target="https://fisheries.msc.org/en/fisheries/european-south-pacific-mid-water-trawl-jack-mackerel-fishery/" TargetMode="External"/><Relationship Id="rId23" Type="http://schemas.openxmlformats.org/officeDocument/2006/relationships/hyperlink" Target="https://fisheries.msc.org/en/fisheries/northern-ireland-pelagic-sustainability-group-nipsg-north-sea-herring/" TargetMode="External"/><Relationship Id="rId28" Type="http://schemas.openxmlformats.org/officeDocument/2006/relationships/hyperlink" Target="mailto:https://fisheries.msc.org/en/fisheries/zhejiang-wufeng-east-china-sea-japanese-anchovy/@@view" TargetMode="External"/><Relationship Id="rId10" Type="http://schemas.openxmlformats.org/officeDocument/2006/relationships/hyperlink" Target="https://fisheries.msc.org/en/fisheries/u.s-atlantic-menhaden-purse-seine/" TargetMode="External"/><Relationship Id="rId19" Type="http://schemas.openxmlformats.org/officeDocument/2006/relationships/hyperlink" Target="https://fisheries.msc.org/en/fisheries/southern-gulf-of-california-thread-herring/" TargetMode="External"/><Relationship Id="rId4" Type="http://schemas.openxmlformats.org/officeDocument/2006/relationships/hyperlink" Target="https://fisheries.msc.org/en/fisheries/latvian-baltic-sea-sprat-and-central-baltic-herring-pelagic-trawl/@@view" TargetMode="External"/><Relationship Id="rId9" Type="http://schemas.openxmlformats.org/officeDocument/2006/relationships/hyperlink" Target="https://fisheries.msc.org/en/fisheries/iberian-sardine-purse-seine-fishery/" TargetMode="External"/><Relationship Id="rId14" Type="http://schemas.openxmlformats.org/officeDocument/2006/relationships/hyperlink" Target="https://fisheries.msc.org/en/fisheries/fpo-icelandic-capelin/" TargetMode="External"/><Relationship Id="rId22" Type="http://schemas.openxmlformats.org/officeDocument/2006/relationships/hyperlink" Target="https://fisheries.msc.org/en/fisheries/norway-north-sea-herring/" TargetMode="External"/><Relationship Id="rId27" Type="http://schemas.openxmlformats.org/officeDocument/2006/relationships/hyperlink" Target="https://fisheries.msc.org/en/fisheries/the-qrill-company-antarctic-kril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E3D40-1919-46A8-AFA4-F46F7CF9AB8F}">
  <dimension ref="A1:AL95"/>
  <sheetViews>
    <sheetView tabSelected="1" zoomScale="87" workbookViewId="0">
      <selection activeCell="AE2" sqref="AE2:AE31"/>
    </sheetView>
  </sheetViews>
  <sheetFormatPr baseColWidth="10" defaultColWidth="8.77734375" defaultRowHeight="15" customHeight="1" x14ac:dyDescent="0.3"/>
  <cols>
    <col min="1" max="1" width="15.44140625" bestFit="1" customWidth="1"/>
    <col min="2" max="2" width="84.21875" customWidth="1"/>
    <col min="3" max="3" width="18.44140625" customWidth="1"/>
    <col min="4" max="4" width="40" customWidth="1"/>
    <col min="5" max="5" width="16.77734375" customWidth="1"/>
    <col min="6" max="6" width="18.21875" customWidth="1"/>
    <col min="7" max="7" width="14.21875" customWidth="1"/>
    <col min="8" max="8" width="12.44140625" customWidth="1"/>
    <col min="9" max="10" width="12.21875" customWidth="1"/>
    <col min="11" max="11" width="21.21875" customWidth="1"/>
    <col min="12" max="12" width="14.21875" customWidth="1"/>
    <col min="13" max="13" width="20.44140625" customWidth="1"/>
    <col min="14" max="14" width="21" customWidth="1"/>
    <col min="15" max="15" width="33.77734375" customWidth="1"/>
    <col min="16" max="16" width="15.21875" customWidth="1"/>
    <col min="17" max="17" width="27.77734375" customWidth="1"/>
    <col min="18" max="19" width="24.21875" customWidth="1"/>
    <col min="20" max="20" width="19" customWidth="1"/>
    <col min="21" max="21" width="17.77734375" customWidth="1"/>
    <col min="22" max="22" width="26.77734375" customWidth="1"/>
    <col min="23" max="23" width="19.77734375" customWidth="1"/>
    <col min="24" max="24" width="17.77734375" customWidth="1"/>
    <col min="25" max="25" width="14.77734375" customWidth="1"/>
    <col min="26" max="26" width="15.44140625" customWidth="1"/>
    <col min="27" max="27" width="25.21875" customWidth="1"/>
    <col min="28" max="29" width="14.77734375" customWidth="1"/>
    <col min="30" max="31" width="13.77734375" customWidth="1"/>
    <col min="32" max="32" width="11.77734375" customWidth="1"/>
    <col min="34" max="34" width="21.21875" customWidth="1"/>
    <col min="35" max="35" width="32.77734375" customWidth="1"/>
    <col min="36" max="36" width="28.77734375" bestFit="1" customWidth="1"/>
    <col min="37" max="37" width="14.21875" style="36" bestFit="1" customWidth="1"/>
    <col min="38" max="38" width="15.21875" style="36" bestFit="1" customWidth="1"/>
  </cols>
  <sheetData>
    <row r="1" spans="1:38" ht="14.4" x14ac:dyDescent="0.3">
      <c r="A1" s="18" t="s">
        <v>0</v>
      </c>
      <c r="B1" s="18" t="s">
        <v>1</v>
      </c>
      <c r="C1" s="18" t="s">
        <v>2</v>
      </c>
      <c r="D1" s="19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  <c r="R1" s="18" t="s">
        <v>17</v>
      </c>
      <c r="S1" s="18" t="s">
        <v>18</v>
      </c>
      <c r="T1" s="18" t="s">
        <v>19</v>
      </c>
      <c r="U1" s="18" t="s">
        <v>20</v>
      </c>
      <c r="V1" s="18" t="s">
        <v>21</v>
      </c>
      <c r="W1" s="18" t="s">
        <v>22</v>
      </c>
      <c r="X1" s="18" t="s">
        <v>23</v>
      </c>
      <c r="Y1" s="18" t="s">
        <v>24</v>
      </c>
      <c r="Z1" s="18" t="s">
        <v>25</v>
      </c>
      <c r="AA1" s="18" t="s">
        <v>26</v>
      </c>
      <c r="AB1" s="18" t="s">
        <v>27</v>
      </c>
      <c r="AC1" s="18" t="s">
        <v>167</v>
      </c>
      <c r="AD1" s="18" t="s">
        <v>28</v>
      </c>
      <c r="AE1" s="18" t="s">
        <v>29</v>
      </c>
      <c r="AF1" s="18" t="s">
        <v>30</v>
      </c>
      <c r="AG1" s="18" t="s">
        <v>31</v>
      </c>
      <c r="AH1" s="18" t="s">
        <v>32</v>
      </c>
      <c r="AI1" s="18" t="s">
        <v>33</v>
      </c>
      <c r="AJ1" s="18" t="s">
        <v>34</v>
      </c>
      <c r="AK1" s="34" t="s">
        <v>35</v>
      </c>
      <c r="AL1" s="34" t="s">
        <v>36</v>
      </c>
    </row>
    <row r="2" spans="1:38" ht="14.4" x14ac:dyDescent="0.3">
      <c r="A2" s="9" t="s">
        <v>46</v>
      </c>
      <c r="B2" s="14" t="s">
        <v>47</v>
      </c>
      <c r="C2" s="2" t="s">
        <v>48</v>
      </c>
      <c r="D2" s="3" t="s">
        <v>41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9">
        <v>31479</v>
      </c>
      <c r="Y2" s="26"/>
      <c r="Z2" s="26"/>
      <c r="AA2" s="26"/>
      <c r="AB2" s="26"/>
      <c r="AC2" s="26"/>
      <c r="AD2" s="26"/>
      <c r="AE2" s="26">
        <f t="shared" ref="AE2:AE23" si="0">SUM(E2:AD2)</f>
        <v>31479</v>
      </c>
      <c r="AF2" s="2">
        <v>2024</v>
      </c>
      <c r="AG2" s="2" t="s">
        <v>49</v>
      </c>
      <c r="AH2" s="6">
        <v>47774</v>
      </c>
      <c r="AI2" s="2" t="s">
        <v>42</v>
      </c>
      <c r="AJ2" s="2" t="s">
        <v>43</v>
      </c>
      <c r="AK2" s="34">
        <v>43.959075370000001</v>
      </c>
      <c r="AL2" s="34">
        <v>-4.5922744260000004</v>
      </c>
    </row>
    <row r="3" spans="1:38" ht="14.4" x14ac:dyDescent="0.3">
      <c r="A3" s="9" t="s">
        <v>50</v>
      </c>
      <c r="B3" s="14" t="s">
        <v>51</v>
      </c>
      <c r="C3" s="2" t="s">
        <v>48</v>
      </c>
      <c r="D3" s="3" t="s">
        <v>52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5">
        <v>667838.29799999995</v>
      </c>
      <c r="AC3" s="25"/>
      <c r="AD3" s="26"/>
      <c r="AE3" s="26">
        <f t="shared" si="0"/>
        <v>667838.29799999995</v>
      </c>
      <c r="AF3" s="2">
        <v>2023</v>
      </c>
      <c r="AG3" s="2" t="s">
        <v>53</v>
      </c>
      <c r="AH3" s="6">
        <v>47755</v>
      </c>
      <c r="AI3" s="2" t="s">
        <v>54</v>
      </c>
      <c r="AJ3" s="2" t="s">
        <v>55</v>
      </c>
      <c r="AK3" s="34">
        <v>-34.5184</v>
      </c>
      <c r="AL3" s="34">
        <v>-77.022900000000007</v>
      </c>
    </row>
    <row r="4" spans="1:38" ht="14.4" x14ac:dyDescent="0.3">
      <c r="A4" s="9" t="s">
        <v>56</v>
      </c>
      <c r="B4" s="14" t="s">
        <v>57</v>
      </c>
      <c r="C4" s="2" t="s">
        <v>48</v>
      </c>
      <c r="D4" s="3" t="s">
        <v>41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>
        <v>7172</v>
      </c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>
        <f t="shared" si="0"/>
        <v>7172</v>
      </c>
      <c r="AF4" s="2">
        <v>2023</v>
      </c>
      <c r="AG4" s="2" t="s">
        <v>58</v>
      </c>
      <c r="AH4" s="6">
        <v>46626</v>
      </c>
      <c r="AI4" s="2" t="s">
        <v>59</v>
      </c>
      <c r="AJ4" s="2" t="s">
        <v>43</v>
      </c>
      <c r="AK4" s="34">
        <v>50.073887859999999</v>
      </c>
      <c r="AL4" s="34">
        <v>-5.4739379880000003</v>
      </c>
    </row>
    <row r="5" spans="1:38" ht="14.4" x14ac:dyDescent="0.3">
      <c r="A5" s="9" t="s">
        <v>65</v>
      </c>
      <c r="B5" s="14" t="s">
        <v>66</v>
      </c>
      <c r="C5" s="16" t="s">
        <v>48</v>
      </c>
      <c r="D5" s="3" t="s">
        <v>67</v>
      </c>
      <c r="E5" s="26"/>
      <c r="F5" s="26"/>
      <c r="G5" s="26"/>
      <c r="H5" s="26"/>
      <c r="I5" s="26"/>
      <c r="J5" s="26"/>
      <c r="K5" s="26"/>
      <c r="L5" s="26">
        <f>87496+6546</f>
        <v>94042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>
        <f>73068+11460</f>
        <v>84528</v>
      </c>
      <c r="AD5" s="26">
        <v>26224</v>
      </c>
      <c r="AE5" s="26">
        <f t="shared" si="0"/>
        <v>204794</v>
      </c>
      <c r="AF5" s="16" t="s">
        <v>68</v>
      </c>
      <c r="AG5" s="16" t="s">
        <v>44</v>
      </c>
      <c r="AH5" s="24">
        <v>47609</v>
      </c>
      <c r="AI5" s="16" t="s">
        <v>69</v>
      </c>
      <c r="AJ5" s="16" t="s">
        <v>43</v>
      </c>
      <c r="AK5" s="35">
        <v>56.194481400000001</v>
      </c>
      <c r="AL5" s="35">
        <v>4.482430999</v>
      </c>
    </row>
    <row r="6" spans="1:38" ht="14.4" x14ac:dyDescent="0.3">
      <c r="A6" s="1" t="s">
        <v>71</v>
      </c>
      <c r="B6" s="14" t="s">
        <v>72</v>
      </c>
      <c r="C6" s="2" t="s">
        <v>48</v>
      </c>
      <c r="D6" s="3" t="s">
        <v>73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5">
        <v>17255</v>
      </c>
      <c r="AC6" s="25"/>
      <c r="AD6" s="26"/>
      <c r="AE6" s="26">
        <f t="shared" si="0"/>
        <v>17255</v>
      </c>
      <c r="AF6" s="2">
        <v>2024</v>
      </c>
      <c r="AG6" s="2" t="s">
        <v>74</v>
      </c>
      <c r="AH6" s="6">
        <v>48063</v>
      </c>
      <c r="AI6" s="2" t="s">
        <v>75</v>
      </c>
      <c r="AJ6" s="2" t="s">
        <v>55</v>
      </c>
      <c r="AK6" s="34">
        <v>-36</v>
      </c>
      <c r="AL6" s="34">
        <v>-105</v>
      </c>
    </row>
    <row r="7" spans="1:38" ht="14.4" x14ac:dyDescent="0.3">
      <c r="A7" s="1" t="s">
        <v>78</v>
      </c>
      <c r="B7" s="39" t="s">
        <v>79</v>
      </c>
      <c r="C7" s="2" t="s">
        <v>48</v>
      </c>
      <c r="D7" s="3" t="s">
        <v>80</v>
      </c>
      <c r="E7" s="26"/>
      <c r="F7" s="26"/>
      <c r="G7" s="26"/>
      <c r="H7" s="26"/>
      <c r="I7" s="26">
        <f>42958+1232+9120</f>
        <v>53310</v>
      </c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>
        <f t="shared" si="0"/>
        <v>53310</v>
      </c>
      <c r="AF7" s="2">
        <v>2024</v>
      </c>
      <c r="AG7" s="2" t="s">
        <v>81</v>
      </c>
      <c r="AH7" s="6">
        <v>47299</v>
      </c>
      <c r="AI7" s="2" t="s">
        <v>82</v>
      </c>
      <c r="AJ7" s="2" t="s">
        <v>43</v>
      </c>
      <c r="AK7" s="34">
        <v>58.487952</v>
      </c>
      <c r="AL7" s="34">
        <v>19.863281000000001</v>
      </c>
    </row>
    <row r="8" spans="1:38" ht="14.4" x14ac:dyDescent="0.3">
      <c r="A8" s="9" t="s">
        <v>83</v>
      </c>
      <c r="B8" s="14" t="s">
        <v>84</v>
      </c>
      <c r="C8" s="2" t="s">
        <v>48</v>
      </c>
      <c r="D8" s="3" t="s">
        <v>61</v>
      </c>
      <c r="E8" s="26"/>
      <c r="F8" s="26"/>
      <c r="G8" s="25">
        <v>857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>
        <f t="shared" si="0"/>
        <v>857</v>
      </c>
      <c r="AF8" s="2">
        <v>2025</v>
      </c>
      <c r="AG8" s="2" t="s">
        <v>63</v>
      </c>
      <c r="AH8" s="6">
        <v>46419</v>
      </c>
      <c r="AI8" s="2" t="s">
        <v>77</v>
      </c>
      <c r="AJ8" s="2" t="s">
        <v>43</v>
      </c>
      <c r="AK8" s="34">
        <v>64.959999999999994</v>
      </c>
      <c r="AL8" s="34">
        <v>-19.02</v>
      </c>
    </row>
    <row r="9" spans="1:38" ht="14.4" x14ac:dyDescent="0.3">
      <c r="A9" s="1" t="s">
        <v>85</v>
      </c>
      <c r="B9" s="14" t="s">
        <v>86</v>
      </c>
      <c r="C9" s="2" t="s">
        <v>48</v>
      </c>
      <c r="D9" s="3" t="s">
        <v>37</v>
      </c>
      <c r="E9" s="26"/>
      <c r="F9" s="26"/>
      <c r="G9" s="26"/>
      <c r="H9" s="26"/>
      <c r="I9" s="26">
        <v>643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>
        <f t="shared" si="0"/>
        <v>643</v>
      </c>
      <c r="AF9" s="2">
        <v>2024</v>
      </c>
      <c r="AG9" s="2" t="s">
        <v>49</v>
      </c>
      <c r="AH9" s="6">
        <v>47776</v>
      </c>
      <c r="AI9" s="2" t="s">
        <v>87</v>
      </c>
      <c r="AJ9" s="2" t="s">
        <v>43</v>
      </c>
      <c r="AK9" s="34">
        <v>60.576175149999997</v>
      </c>
      <c r="AL9" s="34">
        <v>1.669938659</v>
      </c>
    </row>
    <row r="10" spans="1:38" ht="14.4" x14ac:dyDescent="0.3">
      <c r="A10" t="s">
        <v>88</v>
      </c>
      <c r="B10" s="14" t="s">
        <v>89</v>
      </c>
      <c r="C10" s="2" t="s">
        <v>48</v>
      </c>
      <c r="D10" s="3" t="s">
        <v>41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>
        <v>40859.599999999999</v>
      </c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>
        <f t="shared" si="0"/>
        <v>40859.599999999999</v>
      </c>
      <c r="AF10" s="2">
        <v>2023</v>
      </c>
      <c r="AG10" s="2" t="s">
        <v>90</v>
      </c>
      <c r="AH10" s="6">
        <v>47667</v>
      </c>
      <c r="AI10" s="2" t="s">
        <v>91</v>
      </c>
      <c r="AJ10" s="2" t="s">
        <v>43</v>
      </c>
      <c r="AK10" s="34" t="s">
        <v>38</v>
      </c>
      <c r="AL10" s="34" t="s">
        <v>38</v>
      </c>
    </row>
    <row r="11" spans="1:38" ht="14.4" x14ac:dyDescent="0.3">
      <c r="A11" s="1" t="s">
        <v>94</v>
      </c>
      <c r="B11" s="22" t="s">
        <v>95</v>
      </c>
      <c r="C11" s="2" t="s">
        <v>48</v>
      </c>
      <c r="D11" s="3" t="s">
        <v>96</v>
      </c>
      <c r="E11" s="26"/>
      <c r="F11" s="26"/>
      <c r="G11" s="26">
        <v>5552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>
        <f t="shared" si="0"/>
        <v>5552</v>
      </c>
      <c r="AF11" s="2">
        <v>2024</v>
      </c>
      <c r="AG11" s="2" t="s">
        <v>97</v>
      </c>
      <c r="AH11" s="6">
        <v>46677</v>
      </c>
      <c r="AI11" s="2" t="s">
        <v>98</v>
      </c>
      <c r="AJ11" s="2" t="s">
        <v>43</v>
      </c>
      <c r="AK11" s="34">
        <v>68.845124999999996</v>
      </c>
      <c r="AL11" s="34">
        <v>-16.523437999999999</v>
      </c>
    </row>
    <row r="12" spans="1:38" ht="14.4" x14ac:dyDescent="0.3">
      <c r="A12" s="9" t="s">
        <v>99</v>
      </c>
      <c r="B12" s="14" t="s">
        <v>100</v>
      </c>
      <c r="C12" s="2" t="s">
        <v>48</v>
      </c>
      <c r="D12" s="3" t="s">
        <v>101</v>
      </c>
      <c r="E12" s="26"/>
      <c r="F12" s="26"/>
      <c r="G12" s="26"/>
      <c r="H12" s="26"/>
      <c r="I12" s="25">
        <v>92633</v>
      </c>
      <c r="J12" s="25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>
        <f t="shared" si="0"/>
        <v>92633</v>
      </c>
      <c r="AF12" s="2">
        <v>2024</v>
      </c>
      <c r="AG12" s="2" t="s">
        <v>102</v>
      </c>
      <c r="AH12" s="6">
        <v>47797</v>
      </c>
      <c r="AI12" s="2" t="s">
        <v>98</v>
      </c>
      <c r="AJ12" s="2" t="s">
        <v>43</v>
      </c>
      <c r="AK12" s="34">
        <v>62.924568460000003</v>
      </c>
      <c r="AL12" s="34">
        <v>-12.41454914</v>
      </c>
    </row>
    <row r="13" spans="1:38" ht="14.4" x14ac:dyDescent="0.3">
      <c r="A13" s="10" t="s">
        <v>103</v>
      </c>
      <c r="B13" s="14" t="s">
        <v>104</v>
      </c>
      <c r="C13" s="10" t="s">
        <v>48</v>
      </c>
      <c r="D13" s="11" t="s">
        <v>105</v>
      </c>
      <c r="E13" s="26"/>
      <c r="F13" s="26"/>
      <c r="G13" s="26"/>
      <c r="H13" s="25">
        <v>8997.6200000000008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>
        <f t="shared" si="0"/>
        <v>8997.6200000000008</v>
      </c>
      <c r="AF13" s="10">
        <v>2025</v>
      </c>
      <c r="AG13" s="10" t="s">
        <v>62</v>
      </c>
      <c r="AH13" s="12">
        <v>46260</v>
      </c>
      <c r="AI13" s="10" t="s">
        <v>106</v>
      </c>
      <c r="AJ13" s="10" t="s">
        <v>107</v>
      </c>
      <c r="AK13" s="34">
        <v>-60</v>
      </c>
      <c r="AL13" s="34">
        <v>-20</v>
      </c>
    </row>
    <row r="14" spans="1:38" ht="14.4" x14ac:dyDescent="0.3">
      <c r="A14" s="1" t="s">
        <v>108</v>
      </c>
      <c r="B14" s="40" t="s">
        <v>109</v>
      </c>
      <c r="C14" s="2" t="s">
        <v>48</v>
      </c>
      <c r="D14" s="3" t="s">
        <v>110</v>
      </c>
      <c r="E14" s="26"/>
      <c r="F14" s="26"/>
      <c r="G14" s="26"/>
      <c r="H14" s="26"/>
      <c r="I14" s="32">
        <v>8233.9</v>
      </c>
      <c r="J14" s="32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>
        <f>SUM(E14:AD14)</f>
        <v>8233.9</v>
      </c>
      <c r="AF14" s="2">
        <v>2025</v>
      </c>
      <c r="AG14" s="2" t="s">
        <v>64</v>
      </c>
      <c r="AH14" s="6">
        <v>46675</v>
      </c>
      <c r="AI14" s="2" t="s">
        <v>59</v>
      </c>
      <c r="AJ14" s="10" t="s">
        <v>43</v>
      </c>
      <c r="AK14" s="34">
        <v>55.90784</v>
      </c>
      <c r="AL14" s="34">
        <v>3.3310550000000001</v>
      </c>
    </row>
    <row r="15" spans="1:38" ht="14.4" x14ac:dyDescent="0.3">
      <c r="A15" s="38" t="s">
        <v>111</v>
      </c>
      <c r="B15" s="41" t="s">
        <v>112</v>
      </c>
      <c r="C15" s="2" t="s">
        <v>113</v>
      </c>
      <c r="D15" s="20" t="s">
        <v>114</v>
      </c>
      <c r="E15" s="26"/>
      <c r="F15" s="26"/>
      <c r="G15" s="26"/>
      <c r="H15" s="26"/>
      <c r="I15" s="33"/>
      <c r="J15" s="33"/>
      <c r="K15" s="26"/>
      <c r="L15" s="26">
        <v>22991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>
        <f>SUM(E15:AD15)</f>
        <v>22991</v>
      </c>
      <c r="AF15" s="2">
        <v>2022</v>
      </c>
      <c r="AG15" s="2" t="s">
        <v>44</v>
      </c>
      <c r="AH15" s="6" t="s">
        <v>45</v>
      </c>
      <c r="AI15" s="2" t="s">
        <v>115</v>
      </c>
      <c r="AJ15" s="2" t="s">
        <v>43</v>
      </c>
      <c r="AK15" s="34">
        <v>56.034734999999998</v>
      </c>
      <c r="AL15" s="34">
        <v>18.544922</v>
      </c>
    </row>
    <row r="16" spans="1:38" ht="14.4" x14ac:dyDescent="0.3">
      <c r="A16" s="9" t="s">
        <v>117</v>
      </c>
      <c r="B16" s="14" t="s">
        <v>118</v>
      </c>
      <c r="C16" s="2" t="s">
        <v>48</v>
      </c>
      <c r="D16" s="3" t="s">
        <v>37</v>
      </c>
      <c r="E16" s="26"/>
      <c r="F16" s="26"/>
      <c r="G16" s="26"/>
      <c r="H16" s="26"/>
      <c r="I16" s="25">
        <v>8782.2000000000007</v>
      </c>
      <c r="J16" s="25"/>
      <c r="K16" s="26"/>
      <c r="L16" s="26"/>
      <c r="M16" s="26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6">
        <f t="shared" si="0"/>
        <v>8782.2000000000007</v>
      </c>
      <c r="AF16" s="2">
        <v>2024</v>
      </c>
      <c r="AG16" s="2" t="s">
        <v>70</v>
      </c>
      <c r="AH16" s="6">
        <v>46610</v>
      </c>
      <c r="AI16" s="2" t="s">
        <v>59</v>
      </c>
      <c r="AJ16" s="2" t="s">
        <v>43</v>
      </c>
      <c r="AK16" s="34">
        <v>56.087363369999998</v>
      </c>
      <c r="AL16" s="34">
        <v>-9.9096617739999999</v>
      </c>
    </row>
    <row r="17" spans="1:38" ht="14.4" x14ac:dyDescent="0.3">
      <c r="A17" s="1" t="s">
        <v>119</v>
      </c>
      <c r="B17" s="14" t="s">
        <v>120</v>
      </c>
      <c r="C17" s="2" t="s">
        <v>48</v>
      </c>
      <c r="D17" s="3" t="s">
        <v>61</v>
      </c>
      <c r="E17" s="26"/>
      <c r="F17" s="26"/>
      <c r="G17" s="26"/>
      <c r="H17" s="26"/>
      <c r="I17" s="25">
        <v>120763</v>
      </c>
      <c r="J17" s="25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>
        <f t="shared" si="0"/>
        <v>120763</v>
      </c>
      <c r="AF17" s="2">
        <v>2025</v>
      </c>
      <c r="AG17" s="2" t="s">
        <v>121</v>
      </c>
      <c r="AH17" s="6">
        <v>47513</v>
      </c>
      <c r="AI17" s="2" t="s">
        <v>116</v>
      </c>
      <c r="AJ17" s="2" t="s">
        <v>43</v>
      </c>
      <c r="AK17" s="34">
        <v>59.661822000000001</v>
      </c>
      <c r="AL17" s="34">
        <v>2.7246090000000001</v>
      </c>
    </row>
    <row r="18" spans="1:38" ht="14.4" x14ac:dyDescent="0.3">
      <c r="A18" s="10" t="s">
        <v>122</v>
      </c>
      <c r="B18" s="14" t="s">
        <v>123</v>
      </c>
      <c r="C18" s="10" t="s">
        <v>48</v>
      </c>
      <c r="D18" s="11" t="s">
        <v>124</v>
      </c>
      <c r="E18" s="26"/>
      <c r="F18" s="26"/>
      <c r="G18" s="26"/>
      <c r="H18" s="26"/>
      <c r="I18" s="26"/>
      <c r="J18" s="26"/>
      <c r="K18" s="26"/>
      <c r="L18" s="42">
        <v>735</v>
      </c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>
        <v>3938</v>
      </c>
      <c r="AD18" s="26"/>
      <c r="AE18" s="26">
        <f t="shared" si="0"/>
        <v>4673</v>
      </c>
      <c r="AF18" s="10">
        <v>2023</v>
      </c>
      <c r="AG18" s="10" t="s">
        <v>81</v>
      </c>
      <c r="AH18" s="12">
        <v>47110</v>
      </c>
      <c r="AI18" s="10" t="s">
        <v>116</v>
      </c>
      <c r="AJ18" s="10" t="s">
        <v>43</v>
      </c>
      <c r="AK18" s="34">
        <v>56.511018</v>
      </c>
      <c r="AL18" s="34">
        <v>3.486618</v>
      </c>
    </row>
    <row r="19" spans="1:38" ht="14.4" x14ac:dyDescent="0.3">
      <c r="A19" s="9" t="s">
        <v>125</v>
      </c>
      <c r="B19" s="14" t="s">
        <v>126</v>
      </c>
      <c r="C19" s="2" t="s">
        <v>48</v>
      </c>
      <c r="D19" s="3" t="s">
        <v>37</v>
      </c>
      <c r="E19" s="26"/>
      <c r="F19" s="26"/>
      <c r="G19" s="26"/>
      <c r="H19" s="26"/>
      <c r="I19" s="26">
        <v>12655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>
        <f t="shared" si="0"/>
        <v>12655</v>
      </c>
      <c r="AF19" s="2">
        <v>2024</v>
      </c>
      <c r="AG19" s="2" t="s">
        <v>62</v>
      </c>
      <c r="AH19" s="6">
        <v>47891</v>
      </c>
      <c r="AI19" s="2" t="s">
        <v>115</v>
      </c>
      <c r="AJ19" s="2" t="s">
        <v>43</v>
      </c>
      <c r="AK19" s="34">
        <v>57.732204000000003</v>
      </c>
      <c r="AL19" s="34">
        <v>23.553618</v>
      </c>
    </row>
    <row r="20" spans="1:38" ht="14.4" x14ac:dyDescent="0.3">
      <c r="A20" s="1" t="s">
        <v>127</v>
      </c>
      <c r="B20" s="14" t="s">
        <v>128</v>
      </c>
      <c r="C20" s="2" t="s">
        <v>129</v>
      </c>
      <c r="D20" s="3" t="s">
        <v>41</v>
      </c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>
        <v>143807</v>
      </c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>
        <f t="shared" si="0"/>
        <v>143807</v>
      </c>
      <c r="AF20" s="2">
        <v>2019</v>
      </c>
      <c r="AG20" s="2" t="s">
        <v>130</v>
      </c>
      <c r="AH20" s="2" t="s">
        <v>38</v>
      </c>
      <c r="AI20" s="2" t="s">
        <v>131</v>
      </c>
      <c r="AJ20" s="2" t="s">
        <v>132</v>
      </c>
      <c r="AK20" s="34">
        <v>27.530259999999998</v>
      </c>
      <c r="AL20" s="34">
        <v>-115.6918</v>
      </c>
    </row>
    <row r="21" spans="1:38" ht="14.4" x14ac:dyDescent="0.3">
      <c r="A21" s="1" t="s">
        <v>133</v>
      </c>
      <c r="B21" s="14" t="s">
        <v>134</v>
      </c>
      <c r="C21" s="2" t="s">
        <v>113</v>
      </c>
      <c r="D21" s="3" t="s">
        <v>41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>
        <v>26503</v>
      </c>
      <c r="W21" s="26"/>
      <c r="X21" s="26"/>
      <c r="Y21" s="26"/>
      <c r="Z21" s="26"/>
      <c r="AA21" s="26"/>
      <c r="AB21" s="26"/>
      <c r="AC21" s="26"/>
      <c r="AD21" s="26"/>
      <c r="AE21" s="26">
        <f>SUM(E21:AD21)</f>
        <v>26503</v>
      </c>
      <c r="AF21" s="2">
        <v>2024</v>
      </c>
      <c r="AG21" s="2" t="s">
        <v>92</v>
      </c>
      <c r="AH21" s="2" t="s">
        <v>76</v>
      </c>
      <c r="AI21" s="2" t="s">
        <v>135</v>
      </c>
      <c r="AJ21" s="2" t="s">
        <v>136</v>
      </c>
      <c r="AK21" s="34">
        <v>-5.5822200000000004</v>
      </c>
      <c r="AL21" s="34">
        <v>-80.952780000000004</v>
      </c>
    </row>
    <row r="22" spans="1:38" ht="14.4" x14ac:dyDescent="0.3">
      <c r="A22" s="9" t="s">
        <v>137</v>
      </c>
      <c r="B22" s="39" t="s">
        <v>138</v>
      </c>
      <c r="C22" s="2" t="s">
        <v>48</v>
      </c>
      <c r="D22" s="3" t="s">
        <v>139</v>
      </c>
      <c r="E22" s="26"/>
      <c r="F22" s="26"/>
      <c r="G22" s="26"/>
      <c r="H22" s="26"/>
      <c r="I22" s="25">
        <f>154125+74742+56667+18940.8</f>
        <v>304474.8</v>
      </c>
      <c r="J22" s="25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>
        <f t="shared" si="0"/>
        <v>304474.8</v>
      </c>
      <c r="AF22" s="2">
        <v>2025</v>
      </c>
      <c r="AG22" s="2" t="s">
        <v>97</v>
      </c>
      <c r="AH22" s="6">
        <v>46675</v>
      </c>
      <c r="AI22" s="2" t="s">
        <v>140</v>
      </c>
      <c r="AJ22" s="2" t="s">
        <v>43</v>
      </c>
      <c r="AK22" s="34">
        <v>55.90784</v>
      </c>
      <c r="AL22" s="34">
        <v>3.3310550000000001</v>
      </c>
    </row>
    <row r="23" spans="1:38" ht="14.4" x14ac:dyDescent="0.3">
      <c r="A23" s="9" t="s">
        <v>141</v>
      </c>
      <c r="B23" s="14" t="s">
        <v>142</v>
      </c>
      <c r="C23" s="2" t="s">
        <v>48</v>
      </c>
      <c r="D23" s="3" t="s">
        <v>41</v>
      </c>
      <c r="E23" s="26"/>
      <c r="F23" s="26"/>
      <c r="G23" s="26"/>
      <c r="H23" s="26"/>
      <c r="I23" s="26"/>
      <c r="J23" s="26"/>
      <c r="K23" s="26">
        <v>164015</v>
      </c>
      <c r="L23" s="26"/>
      <c r="M23" s="26"/>
      <c r="N23" s="26"/>
      <c r="O23" s="26"/>
      <c r="P23" s="26">
        <v>233938</v>
      </c>
      <c r="Q23" s="26"/>
      <c r="R23" s="26"/>
      <c r="S23" s="26"/>
      <c r="T23" s="26"/>
      <c r="U23" s="26">
        <v>106283</v>
      </c>
      <c r="V23" s="26"/>
      <c r="W23" s="26">
        <v>191500</v>
      </c>
      <c r="X23" s="26"/>
      <c r="Y23" s="26"/>
      <c r="Z23" s="26">
        <v>47006</v>
      </c>
      <c r="AA23" s="26"/>
      <c r="AB23" s="26"/>
      <c r="AC23" s="26"/>
      <c r="AD23" s="26"/>
      <c r="AE23" s="26">
        <f t="shared" si="0"/>
        <v>742742</v>
      </c>
      <c r="AF23" s="2" t="s">
        <v>143</v>
      </c>
      <c r="AG23" s="2" t="s">
        <v>121</v>
      </c>
      <c r="AH23" s="6">
        <v>46933</v>
      </c>
      <c r="AI23" s="2" t="s">
        <v>131</v>
      </c>
      <c r="AJ23" s="2" t="s">
        <v>132</v>
      </c>
      <c r="AK23" s="34">
        <v>25.223495</v>
      </c>
      <c r="AL23" s="34">
        <v>-109.6875</v>
      </c>
    </row>
    <row r="24" spans="1:38" ht="14.4" x14ac:dyDescent="0.3">
      <c r="A24" s="1" t="s">
        <v>144</v>
      </c>
      <c r="B24" s="14" t="s">
        <v>145</v>
      </c>
      <c r="C24" s="2" t="s">
        <v>48</v>
      </c>
      <c r="D24" s="3" t="s">
        <v>37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5">
        <v>9608</v>
      </c>
      <c r="Z24" s="26"/>
      <c r="AA24" s="25">
        <v>9623</v>
      </c>
      <c r="AB24" s="26"/>
      <c r="AC24" s="26"/>
      <c r="AD24" s="26"/>
      <c r="AE24" s="26">
        <f t="shared" ref="AE24:AE29" si="1">SUM(E24:AD24)</f>
        <v>19231</v>
      </c>
      <c r="AF24" s="2">
        <v>2023</v>
      </c>
      <c r="AG24" s="2" t="s">
        <v>146</v>
      </c>
      <c r="AH24" s="6">
        <v>47526</v>
      </c>
      <c r="AI24" s="2" t="s">
        <v>39</v>
      </c>
      <c r="AJ24" s="2" t="s">
        <v>40</v>
      </c>
      <c r="AK24" s="34">
        <v>-35.401471999999998</v>
      </c>
      <c r="AL24" s="34">
        <v>151.42861099999999</v>
      </c>
    </row>
    <row r="25" spans="1:38" ht="14.4" x14ac:dyDescent="0.3">
      <c r="A25" s="9" t="s">
        <v>147</v>
      </c>
      <c r="B25" s="14" t="s">
        <v>148</v>
      </c>
      <c r="C25" s="2" t="s">
        <v>48</v>
      </c>
      <c r="D25" s="3" t="s">
        <v>41</v>
      </c>
      <c r="E25" s="26"/>
      <c r="F25" s="26"/>
      <c r="G25" s="26"/>
      <c r="H25" s="26"/>
      <c r="I25" s="26"/>
      <c r="J25" s="26"/>
      <c r="K25" s="26">
        <v>65337</v>
      </c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>
        <f t="shared" si="1"/>
        <v>65337</v>
      </c>
      <c r="AF25" s="2">
        <v>2025</v>
      </c>
      <c r="AG25" s="2" t="s">
        <v>149</v>
      </c>
      <c r="AH25" s="6">
        <v>46491</v>
      </c>
      <c r="AI25" s="2" t="s">
        <v>131</v>
      </c>
      <c r="AJ25" s="2" t="s">
        <v>132</v>
      </c>
      <c r="AK25" s="34">
        <v>22.164336639999998</v>
      </c>
      <c r="AL25" s="34">
        <v>-108.1933446</v>
      </c>
    </row>
    <row r="26" spans="1:38" ht="14.4" x14ac:dyDescent="0.3">
      <c r="A26" s="10" t="s">
        <v>150</v>
      </c>
      <c r="B26" s="43" t="s">
        <v>151</v>
      </c>
      <c r="C26" s="10" t="s">
        <v>48</v>
      </c>
      <c r="D26" s="11" t="s">
        <v>37</v>
      </c>
      <c r="E26" s="26"/>
      <c r="F26" s="26"/>
      <c r="G26" s="26"/>
      <c r="H26" s="27">
        <v>333873</v>
      </c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>
        <f t="shared" si="1"/>
        <v>333873</v>
      </c>
      <c r="AF26" s="10">
        <v>2024</v>
      </c>
      <c r="AG26" s="10" t="s">
        <v>49</v>
      </c>
      <c r="AH26" s="12">
        <v>46268</v>
      </c>
      <c r="AI26" s="10" t="s">
        <v>116</v>
      </c>
      <c r="AJ26" s="10" t="s">
        <v>107</v>
      </c>
      <c r="AK26" s="34">
        <v>-60</v>
      </c>
      <c r="AL26" s="34">
        <v>-20</v>
      </c>
    </row>
    <row r="27" spans="1:38" ht="14.4" x14ac:dyDescent="0.3">
      <c r="A27" s="10" t="s">
        <v>150</v>
      </c>
      <c r="B27" s="43" t="s">
        <v>151</v>
      </c>
      <c r="C27" s="10" t="s">
        <v>113</v>
      </c>
      <c r="D27" t="s">
        <v>37</v>
      </c>
      <c r="E27" s="26"/>
      <c r="F27" s="26"/>
      <c r="G27" s="26"/>
      <c r="H27" s="27">
        <f>1159+21873</f>
        <v>23032</v>
      </c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>
        <f t="shared" ref="AE27" si="2">SUM(E27:AD27)</f>
        <v>23032</v>
      </c>
      <c r="AF27" s="10">
        <v>2024</v>
      </c>
      <c r="AG27" s="10" t="s">
        <v>49</v>
      </c>
      <c r="AH27" s="12">
        <v>46268</v>
      </c>
      <c r="AI27" s="10" t="s">
        <v>116</v>
      </c>
      <c r="AJ27" s="10" t="s">
        <v>107</v>
      </c>
      <c r="AK27" s="34">
        <v>-60</v>
      </c>
      <c r="AL27" s="34">
        <v>-20</v>
      </c>
    </row>
    <row r="28" spans="1:38" ht="14.4" x14ac:dyDescent="0.3">
      <c r="A28" s="9" t="s">
        <v>152</v>
      </c>
      <c r="B28" s="39" t="s">
        <v>153</v>
      </c>
      <c r="C28" s="16" t="s">
        <v>48</v>
      </c>
      <c r="D28" s="23" t="s">
        <v>154</v>
      </c>
      <c r="E28" s="37">
        <v>153577</v>
      </c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>
        <f t="shared" si="1"/>
        <v>153577</v>
      </c>
      <c r="AF28" s="16">
        <v>2024</v>
      </c>
      <c r="AG28" s="16" t="s">
        <v>60</v>
      </c>
      <c r="AH28" s="24">
        <v>47934</v>
      </c>
      <c r="AI28" s="16" t="s">
        <v>155</v>
      </c>
      <c r="AJ28" s="16" t="s">
        <v>156</v>
      </c>
      <c r="AK28" s="35">
        <v>39.790134999999999</v>
      </c>
      <c r="AL28" s="35">
        <v>-73.234863000000004</v>
      </c>
    </row>
    <row r="29" spans="1:38" ht="14.4" x14ac:dyDescent="0.3">
      <c r="A29" s="9" t="s">
        <v>157</v>
      </c>
      <c r="B29" s="14" t="s">
        <v>158</v>
      </c>
      <c r="C29" s="2" t="s">
        <v>48</v>
      </c>
      <c r="D29" s="3" t="s">
        <v>154</v>
      </c>
      <c r="E29" s="26" t="s">
        <v>38</v>
      </c>
      <c r="F29" s="25">
        <v>434118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>
        <f t="shared" si="1"/>
        <v>434118</v>
      </c>
      <c r="AF29" s="2">
        <v>2023</v>
      </c>
      <c r="AG29" s="2" t="s">
        <v>62</v>
      </c>
      <c r="AH29" s="24">
        <v>47934</v>
      </c>
      <c r="AI29" s="2" t="s">
        <v>155</v>
      </c>
      <c r="AJ29" s="2" t="s">
        <v>159</v>
      </c>
      <c r="AK29" s="34">
        <v>28.9</v>
      </c>
      <c r="AL29" s="34">
        <v>-91.4</v>
      </c>
    </row>
    <row r="30" spans="1:38" ht="14.4" x14ac:dyDescent="0.3">
      <c r="A30" s="1" t="s">
        <v>160</v>
      </c>
      <c r="B30" s="14" t="s">
        <v>161</v>
      </c>
      <c r="C30" s="2" t="s">
        <v>48</v>
      </c>
      <c r="D30" s="20" t="s">
        <v>162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>
        <v>4000</v>
      </c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>
        <f>SUM(E30:AD30)</f>
        <v>4000</v>
      </c>
      <c r="AF30" s="2">
        <v>2024</v>
      </c>
      <c r="AG30" s="2" t="s">
        <v>44</v>
      </c>
      <c r="AH30" s="6" t="s">
        <v>45</v>
      </c>
      <c r="AI30" s="2" t="s">
        <v>163</v>
      </c>
      <c r="AJ30" s="31" t="s">
        <v>93</v>
      </c>
      <c r="AK30" s="34">
        <v>29</v>
      </c>
      <c r="AL30" s="34">
        <v>122</v>
      </c>
    </row>
    <row r="31" spans="1:38" ht="14.4" x14ac:dyDescent="0.3">
      <c r="A31" s="1" t="s">
        <v>164</v>
      </c>
      <c r="B31" s="14" t="s">
        <v>165</v>
      </c>
      <c r="C31" s="2" t="s">
        <v>113</v>
      </c>
      <c r="D31" s="3" t="s">
        <v>166</v>
      </c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>
        <v>3534</v>
      </c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>
        <f>SUM(E31:AD31)</f>
        <v>3534</v>
      </c>
      <c r="AF31" s="2">
        <v>2025</v>
      </c>
      <c r="AG31" s="2" t="s">
        <v>92</v>
      </c>
      <c r="AH31" s="6" t="s">
        <v>45</v>
      </c>
      <c r="AI31" s="2" t="s">
        <v>163</v>
      </c>
      <c r="AJ31" s="31" t="s">
        <v>93</v>
      </c>
      <c r="AK31" s="34"/>
      <c r="AL31" s="34"/>
    </row>
    <row r="32" spans="1:38" ht="14.4" x14ac:dyDescent="0.3">
      <c r="A32" s="1"/>
      <c r="B32" s="22"/>
      <c r="C32" s="2"/>
      <c r="D32" s="3"/>
      <c r="E32" s="4"/>
      <c r="F32" s="4"/>
      <c r="G32" s="4"/>
      <c r="H32" s="4"/>
      <c r="I32" s="4"/>
      <c r="J32" s="4"/>
      <c r="K32" s="4"/>
      <c r="L32" s="8"/>
      <c r="M32" s="8"/>
      <c r="N32" s="8"/>
      <c r="O32" s="8"/>
      <c r="P32" s="8"/>
      <c r="Q32" s="8"/>
      <c r="R32" s="8"/>
      <c r="S32" s="8"/>
      <c r="T32" s="8"/>
      <c r="U32" s="10"/>
      <c r="V32" s="8"/>
      <c r="W32" s="8"/>
      <c r="X32" s="8"/>
      <c r="Y32" s="8"/>
      <c r="Z32" s="8"/>
      <c r="AA32" s="8"/>
      <c r="AB32" s="8"/>
      <c r="AC32" s="8"/>
      <c r="AD32" s="8"/>
      <c r="AE32" s="5"/>
      <c r="AF32" s="2"/>
      <c r="AG32" s="2"/>
      <c r="AH32" s="6"/>
      <c r="AI32" s="2"/>
      <c r="AJ32" s="2"/>
      <c r="AK32" s="34"/>
      <c r="AL32" s="34"/>
    </row>
    <row r="33" spans="1:38" ht="14.4" x14ac:dyDescent="0.3">
      <c r="A33" s="1"/>
      <c r="B33" s="22"/>
      <c r="C33" s="2"/>
      <c r="D33" s="3"/>
      <c r="E33" s="4"/>
      <c r="F33" s="4"/>
      <c r="G33" s="4"/>
      <c r="H33" s="4"/>
      <c r="I33" s="4"/>
      <c r="J33" s="4"/>
      <c r="K33" s="4"/>
      <c r="L33" s="8"/>
      <c r="M33" s="8"/>
      <c r="N33" s="8"/>
      <c r="O33" s="8"/>
      <c r="P33" s="8"/>
      <c r="Q33" s="8"/>
      <c r="R33" s="8"/>
      <c r="S33" s="8"/>
      <c r="T33" s="8"/>
      <c r="U33" s="10"/>
      <c r="V33" s="8"/>
      <c r="W33" s="8"/>
      <c r="X33" s="8"/>
      <c r="Y33" s="8"/>
      <c r="Z33" s="8"/>
      <c r="AA33" s="8"/>
      <c r="AB33" s="8"/>
      <c r="AC33" s="8"/>
      <c r="AD33" s="8"/>
      <c r="AE33" s="5"/>
      <c r="AF33" s="2"/>
      <c r="AG33" s="2"/>
      <c r="AH33" s="6"/>
      <c r="AI33" s="2"/>
      <c r="AJ33" s="2"/>
      <c r="AK33" s="34"/>
      <c r="AL33" s="34"/>
    </row>
    <row r="34" spans="1:38" ht="17.399999999999999" x14ac:dyDescent="0.3">
      <c r="A34" s="1"/>
      <c r="B34" s="14"/>
      <c r="C34" s="2"/>
      <c r="D34" s="3"/>
      <c r="E34" s="4"/>
      <c r="F34" s="4"/>
      <c r="G34" s="4"/>
      <c r="H34" s="30"/>
      <c r="I34" s="5"/>
      <c r="J34" s="5"/>
      <c r="K34" s="4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5"/>
      <c r="AF34" s="2"/>
      <c r="AG34" s="2"/>
      <c r="AH34" s="2"/>
      <c r="AI34" s="2"/>
      <c r="AJ34" s="2"/>
      <c r="AK34" s="34"/>
      <c r="AL34" s="34"/>
    </row>
    <row r="35" spans="1:38" ht="14.4" x14ac:dyDescent="0.3">
      <c r="A35" s="21"/>
      <c r="C35" s="2"/>
      <c r="D35" s="3"/>
      <c r="E35" s="4"/>
      <c r="F35" s="4"/>
      <c r="G35" s="4"/>
      <c r="H35" s="4"/>
      <c r="I35" s="5"/>
      <c r="J35" s="5"/>
      <c r="K35" s="4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5"/>
      <c r="AF35" s="2"/>
      <c r="AG35" s="2"/>
      <c r="AH35" s="2"/>
      <c r="AI35" s="2"/>
      <c r="AJ35" s="2"/>
      <c r="AK35" s="34"/>
      <c r="AL35" s="34"/>
    </row>
    <row r="36" spans="1:38" ht="14.4" x14ac:dyDescent="0.3">
      <c r="A36" s="1"/>
      <c r="B36" s="14"/>
      <c r="C36" s="2"/>
      <c r="D36" s="3"/>
      <c r="E36" s="4"/>
      <c r="F36" s="4"/>
      <c r="G36" s="4"/>
      <c r="H36" s="4"/>
      <c r="I36" s="5"/>
      <c r="J36" s="5"/>
      <c r="K36" s="4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5"/>
      <c r="AF36" s="2"/>
      <c r="AG36" s="2"/>
      <c r="AH36" s="2"/>
      <c r="AI36" s="2"/>
      <c r="AJ36" s="2"/>
      <c r="AK36" s="34"/>
      <c r="AL36" s="34"/>
    </row>
    <row r="37" spans="1:38" ht="14.4" x14ac:dyDescent="0.3">
      <c r="A37" s="1"/>
      <c r="B37" s="14"/>
      <c r="C37" s="2"/>
      <c r="D37" s="3"/>
      <c r="E37" s="4"/>
      <c r="F37" s="4"/>
      <c r="G37" s="4"/>
      <c r="H37" s="4"/>
      <c r="I37" s="5"/>
      <c r="J37" s="5"/>
      <c r="K37" s="4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5"/>
      <c r="AF37" s="2"/>
      <c r="AG37" s="2"/>
      <c r="AH37" s="2"/>
      <c r="AI37" s="2"/>
      <c r="AJ37" s="2"/>
      <c r="AK37" s="34"/>
      <c r="AL37" s="34"/>
    </row>
    <row r="38" spans="1:38" ht="14.4" x14ac:dyDescent="0.3">
      <c r="A38" s="1"/>
      <c r="B38" s="14"/>
      <c r="C38" s="2"/>
      <c r="D38" s="3"/>
      <c r="E38" s="4"/>
      <c r="F38" s="4"/>
      <c r="G38" s="4"/>
      <c r="H38" s="4"/>
      <c r="I38" s="5"/>
      <c r="J38" s="5"/>
      <c r="K38" s="4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5"/>
      <c r="AF38" s="2"/>
      <c r="AG38" s="2"/>
      <c r="AH38" s="2"/>
      <c r="AI38" s="2"/>
      <c r="AJ38" s="2"/>
      <c r="AK38" s="34"/>
      <c r="AL38" s="34"/>
    </row>
    <row r="39" spans="1:38" ht="14.4" x14ac:dyDescent="0.3">
      <c r="A39" s="1"/>
      <c r="B39" s="14"/>
      <c r="C39" s="2"/>
      <c r="D39" s="3"/>
      <c r="E39" s="4"/>
      <c r="F39" s="4"/>
      <c r="G39" s="4"/>
      <c r="H39" s="4"/>
      <c r="I39" s="5"/>
      <c r="J39" s="5"/>
      <c r="K39" s="4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5"/>
      <c r="AF39" s="2"/>
      <c r="AG39" s="2"/>
      <c r="AH39" s="2"/>
      <c r="AI39" s="2"/>
      <c r="AJ39" s="2"/>
      <c r="AK39" s="34"/>
      <c r="AL39" s="34"/>
    </row>
    <row r="40" spans="1:38" ht="14.4" x14ac:dyDescent="0.3">
      <c r="A40" s="1"/>
      <c r="C40" s="2"/>
      <c r="D40" s="3"/>
      <c r="E40" s="4"/>
      <c r="F40" s="4"/>
      <c r="G40" s="4"/>
      <c r="H40" s="4"/>
      <c r="I40" s="4"/>
      <c r="J40" s="4"/>
      <c r="K40" s="4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33"/>
      <c r="AF40" s="2"/>
      <c r="AG40" s="2"/>
      <c r="AH40" s="6"/>
      <c r="AI40" s="2"/>
      <c r="AJ40" s="2"/>
      <c r="AK40" s="34"/>
      <c r="AL40" s="34"/>
    </row>
    <row r="41" spans="1:38" ht="14.4" x14ac:dyDescent="0.3">
      <c r="A41" s="9"/>
      <c r="B41" s="13"/>
      <c r="C41" s="2"/>
      <c r="D41" s="3"/>
      <c r="E41" s="2"/>
      <c r="F41" s="2"/>
      <c r="G41" s="2"/>
      <c r="H41" s="2"/>
      <c r="I41" s="2"/>
      <c r="J41" s="2"/>
      <c r="K41" s="2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2"/>
      <c r="AF41" s="2"/>
      <c r="AG41" s="2"/>
      <c r="AH41" s="2"/>
      <c r="AI41" s="2"/>
      <c r="AJ41" s="2"/>
      <c r="AK41" s="34"/>
      <c r="AL41" s="34"/>
    </row>
    <row r="42" spans="1:38" ht="14.4" x14ac:dyDescent="0.3">
      <c r="A42" s="9"/>
      <c r="B42" s="13"/>
      <c r="C42" s="2"/>
      <c r="D42" s="3"/>
      <c r="E42" s="2"/>
      <c r="F42" s="2"/>
      <c r="G42" s="2"/>
      <c r="H42" s="2"/>
      <c r="I42" s="2"/>
      <c r="J42" s="2"/>
      <c r="K42" s="2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2"/>
      <c r="AF42" s="2"/>
      <c r="AG42" s="2"/>
      <c r="AH42" s="2"/>
      <c r="AI42" s="2"/>
      <c r="AJ42" s="2"/>
      <c r="AK42" s="34"/>
      <c r="AL42" s="34"/>
    </row>
    <row r="43" spans="1:38" ht="14.4" x14ac:dyDescent="0.3">
      <c r="A43" s="1"/>
      <c r="B43" s="17"/>
      <c r="C43" s="2"/>
      <c r="D43" s="3"/>
      <c r="E43" s="4"/>
      <c r="F43" s="4"/>
      <c r="G43" s="4"/>
      <c r="H43" s="4"/>
      <c r="I43" s="5"/>
      <c r="J43" s="5"/>
      <c r="K43" s="4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5"/>
      <c r="AF43" s="2"/>
      <c r="AG43" s="2"/>
      <c r="AH43" s="6"/>
      <c r="AI43" s="2"/>
      <c r="AJ43" s="2"/>
      <c r="AK43" s="34"/>
      <c r="AL43" s="34"/>
    </row>
    <row r="44" spans="1:38" ht="14.4" x14ac:dyDescent="0.3">
      <c r="A44" s="9"/>
      <c r="B44" s="13"/>
      <c r="C44" s="2"/>
      <c r="D44" s="3"/>
      <c r="E44" s="2"/>
      <c r="F44" s="2"/>
      <c r="G44" s="2"/>
      <c r="H44" s="2"/>
      <c r="I44" s="2"/>
      <c r="J44" s="2"/>
      <c r="K44" s="2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2"/>
      <c r="AF44" s="2"/>
      <c r="AG44" s="2"/>
      <c r="AH44" s="2"/>
      <c r="AI44" s="2"/>
      <c r="AJ44" s="2"/>
      <c r="AK44" s="34"/>
      <c r="AL44" s="34"/>
    </row>
    <row r="45" spans="1:38" ht="14.4" x14ac:dyDescent="0.3">
      <c r="A45" s="9"/>
      <c r="B45" s="13"/>
      <c r="C45" s="2"/>
      <c r="D45" s="3"/>
      <c r="E45" s="2"/>
      <c r="F45" s="2"/>
      <c r="G45" s="2"/>
      <c r="H45" s="2"/>
      <c r="I45" s="2"/>
      <c r="J45" s="2"/>
      <c r="K45" s="2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2"/>
      <c r="AF45" s="2"/>
      <c r="AG45" s="2"/>
      <c r="AH45" s="2"/>
      <c r="AI45" s="2"/>
      <c r="AJ45" s="2"/>
      <c r="AK45" s="34"/>
      <c r="AL45" s="34"/>
    </row>
    <row r="46" spans="1:38" ht="14.4" x14ac:dyDescent="0.3">
      <c r="A46" s="9"/>
      <c r="B46" s="13"/>
      <c r="C46" s="2"/>
      <c r="D46" s="3"/>
      <c r="E46" s="2"/>
      <c r="F46" s="2"/>
      <c r="G46" s="2"/>
      <c r="H46" s="2"/>
      <c r="I46" s="2"/>
      <c r="J46" s="2"/>
      <c r="K46" s="2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2"/>
      <c r="AF46" s="2"/>
      <c r="AG46" s="2"/>
      <c r="AH46" s="2"/>
      <c r="AI46" s="2"/>
      <c r="AJ46" s="2"/>
      <c r="AK46" s="34"/>
      <c r="AL46" s="34"/>
    </row>
    <row r="47" spans="1:38" ht="14.4" x14ac:dyDescent="0.3">
      <c r="A47" s="9"/>
      <c r="B47" s="13"/>
      <c r="C47" s="2"/>
      <c r="D47" s="3"/>
      <c r="E47" s="2"/>
      <c r="F47" s="2"/>
      <c r="G47" s="2"/>
      <c r="H47" s="2"/>
      <c r="I47" s="2"/>
      <c r="J47" s="2"/>
      <c r="K47" s="2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2"/>
      <c r="AF47" s="2"/>
      <c r="AG47" s="2"/>
      <c r="AH47" s="2"/>
      <c r="AI47" s="2"/>
      <c r="AJ47" s="2"/>
      <c r="AK47" s="34"/>
      <c r="AL47" s="34"/>
    </row>
    <row r="48" spans="1:38" ht="14.4" x14ac:dyDescent="0.3">
      <c r="A48" s="9"/>
      <c r="B48" s="13"/>
      <c r="C48" s="2"/>
      <c r="D48" s="3"/>
      <c r="E48" s="2"/>
      <c r="F48" s="2"/>
      <c r="G48" s="2"/>
      <c r="H48" s="2"/>
      <c r="I48" s="2"/>
      <c r="J48" s="2"/>
      <c r="K48" s="2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2"/>
      <c r="AF48" s="2"/>
      <c r="AG48" s="2"/>
      <c r="AH48" s="2"/>
      <c r="AI48" s="2"/>
      <c r="AJ48" s="2"/>
      <c r="AK48" s="34"/>
      <c r="AL48" s="34"/>
    </row>
    <row r="49" spans="1:38" ht="14.4" x14ac:dyDescent="0.3">
      <c r="A49" s="9"/>
      <c r="B49" s="13"/>
      <c r="C49" s="2"/>
      <c r="D49" s="3"/>
      <c r="E49" s="2"/>
      <c r="F49" s="2"/>
      <c r="G49" s="2"/>
      <c r="H49" s="2"/>
      <c r="I49" s="2"/>
      <c r="J49" s="2"/>
      <c r="K49" s="2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2"/>
      <c r="AF49" s="2"/>
      <c r="AG49" s="2"/>
      <c r="AH49" s="2"/>
      <c r="AI49" s="2"/>
      <c r="AJ49" s="2"/>
      <c r="AK49" s="34"/>
      <c r="AL49" s="34"/>
    </row>
    <row r="50" spans="1:38" ht="14.4" x14ac:dyDescent="0.3">
      <c r="A50" s="9"/>
      <c r="B50" s="13"/>
      <c r="C50" s="2"/>
      <c r="D50" s="3"/>
      <c r="E50" s="2"/>
      <c r="F50" s="2"/>
      <c r="G50" s="2"/>
      <c r="H50" s="2"/>
      <c r="I50" s="2"/>
      <c r="J50" s="2"/>
      <c r="K50" s="2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2"/>
      <c r="AF50" s="2"/>
      <c r="AG50" s="2"/>
      <c r="AH50" s="2"/>
      <c r="AI50" s="2"/>
      <c r="AJ50" s="2"/>
      <c r="AK50" s="34"/>
      <c r="AL50" s="34"/>
    </row>
    <row r="51" spans="1:38" ht="14.4" x14ac:dyDescent="0.3">
      <c r="A51" s="9"/>
      <c r="B51" s="13"/>
      <c r="C51" s="2"/>
      <c r="D51" s="3"/>
      <c r="E51" s="2"/>
      <c r="F51" s="2"/>
      <c r="G51" s="2"/>
      <c r="H51" s="2"/>
      <c r="I51" s="2"/>
      <c r="J51" s="2"/>
      <c r="K51" s="2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2"/>
      <c r="AF51" s="2"/>
      <c r="AG51" s="2"/>
      <c r="AH51" s="2"/>
      <c r="AI51" s="2"/>
      <c r="AJ51" s="2"/>
      <c r="AK51" s="34"/>
      <c r="AL51" s="34"/>
    </row>
    <row r="52" spans="1:38" ht="14.4" x14ac:dyDescent="0.3">
      <c r="A52" s="9"/>
      <c r="B52" s="13"/>
      <c r="C52" s="2"/>
      <c r="D52" s="3"/>
      <c r="E52" s="2"/>
      <c r="F52" s="2"/>
      <c r="G52" s="2"/>
      <c r="H52" s="2"/>
      <c r="I52" s="2"/>
      <c r="J52" s="2"/>
      <c r="K52" s="2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2"/>
      <c r="AF52" s="2"/>
      <c r="AG52" s="2"/>
      <c r="AH52" s="2"/>
      <c r="AI52" s="2"/>
      <c r="AJ52" s="2"/>
      <c r="AK52" s="34"/>
      <c r="AL52" s="34"/>
    </row>
    <row r="53" spans="1:38" ht="14.4" x14ac:dyDescent="0.3">
      <c r="A53" s="2"/>
      <c r="B53" s="13"/>
      <c r="C53" s="2"/>
      <c r="D53" s="3"/>
      <c r="E53" s="2"/>
      <c r="F53" s="2"/>
      <c r="G53" s="2"/>
      <c r="H53" s="2"/>
      <c r="I53" s="2"/>
      <c r="J53" s="2"/>
      <c r="K53" s="2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2"/>
      <c r="AF53" s="2"/>
      <c r="AG53" s="2"/>
      <c r="AH53" s="2"/>
      <c r="AI53" s="2"/>
      <c r="AJ53" s="2"/>
      <c r="AK53" s="34"/>
      <c r="AL53" s="34"/>
    </row>
    <row r="54" spans="1:38" ht="14.4" x14ac:dyDescent="0.3">
      <c r="A54" s="9"/>
      <c r="B54" s="13"/>
      <c r="C54" s="2"/>
      <c r="D54" s="3"/>
      <c r="E54" s="2"/>
      <c r="F54" s="2"/>
      <c r="G54" s="2"/>
      <c r="H54" s="2"/>
      <c r="I54" s="2"/>
      <c r="J54" s="2"/>
      <c r="K54" s="2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2"/>
      <c r="AF54" s="2"/>
      <c r="AG54" s="2"/>
      <c r="AH54" s="2"/>
      <c r="AI54" s="2"/>
      <c r="AJ54" s="2"/>
      <c r="AK54" s="34"/>
      <c r="AL54" s="34"/>
    </row>
    <row r="55" spans="1:38" ht="14.4" x14ac:dyDescent="0.3">
      <c r="A55" s="9"/>
      <c r="B55" s="13"/>
      <c r="C55" s="2"/>
      <c r="D55" s="3"/>
      <c r="E55" s="2"/>
      <c r="F55" s="2"/>
      <c r="G55" s="2"/>
      <c r="H55" s="2"/>
      <c r="I55" s="2"/>
      <c r="J55" s="2"/>
      <c r="K55" s="2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2"/>
      <c r="AF55" s="2"/>
      <c r="AG55" s="2"/>
      <c r="AH55" s="2"/>
      <c r="AI55" s="2"/>
      <c r="AJ55" s="2"/>
      <c r="AK55" s="34"/>
      <c r="AL55" s="34"/>
    </row>
    <row r="56" spans="1:38" ht="14.4" x14ac:dyDescent="0.3">
      <c r="A56" s="9"/>
      <c r="B56" s="13"/>
      <c r="C56" s="2"/>
      <c r="D56" s="3"/>
      <c r="E56" s="2"/>
      <c r="F56" s="2"/>
      <c r="G56" s="2"/>
      <c r="H56" s="2"/>
      <c r="I56" s="2"/>
      <c r="J56" s="2"/>
      <c r="K56" s="2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2"/>
      <c r="AF56" s="2"/>
      <c r="AG56" s="2"/>
      <c r="AH56" s="2"/>
      <c r="AI56" s="2"/>
      <c r="AJ56" s="2"/>
      <c r="AK56" s="34"/>
      <c r="AL56" s="34"/>
    </row>
    <row r="57" spans="1:38" ht="14.4" x14ac:dyDescent="0.3">
      <c r="A57" s="9"/>
      <c r="B57" s="13"/>
      <c r="C57" s="2"/>
      <c r="D57" s="3"/>
      <c r="E57" s="2"/>
      <c r="F57" s="2"/>
      <c r="G57" s="2"/>
      <c r="H57" s="2"/>
      <c r="I57" s="2"/>
      <c r="J57" s="2"/>
      <c r="K57" s="2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2"/>
      <c r="AF57" s="2"/>
      <c r="AG57" s="2"/>
      <c r="AH57" s="2"/>
      <c r="AI57" s="2"/>
      <c r="AJ57" s="2"/>
      <c r="AK57" s="34"/>
      <c r="AL57" s="34"/>
    </row>
    <row r="58" spans="1:38" ht="14.4" x14ac:dyDescent="0.3">
      <c r="A58" s="9"/>
      <c r="B58" s="13"/>
      <c r="C58" s="2"/>
      <c r="D58" s="3"/>
      <c r="E58" s="2"/>
      <c r="F58" s="2"/>
      <c r="G58" s="2"/>
      <c r="H58" s="2"/>
      <c r="I58" s="2"/>
      <c r="J58" s="2"/>
      <c r="K58" s="2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2"/>
      <c r="AF58" s="2"/>
      <c r="AG58" s="2"/>
      <c r="AH58" s="2"/>
      <c r="AI58" s="2"/>
      <c r="AJ58" s="2"/>
      <c r="AK58" s="34"/>
      <c r="AL58" s="34"/>
    </row>
    <row r="59" spans="1:38" ht="14.4" x14ac:dyDescent="0.3">
      <c r="A59" s="9"/>
      <c r="B59" s="13"/>
      <c r="C59" s="2"/>
      <c r="D59" s="3"/>
      <c r="E59" s="2"/>
      <c r="F59" s="2"/>
      <c r="G59" s="2"/>
      <c r="H59" s="2"/>
      <c r="I59" s="2"/>
      <c r="J59" s="2"/>
      <c r="K59" s="2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2"/>
      <c r="AF59" s="2"/>
      <c r="AG59" s="2"/>
      <c r="AH59" s="2"/>
      <c r="AI59" s="2"/>
      <c r="AJ59" s="2"/>
      <c r="AK59" s="34"/>
      <c r="AL59" s="34"/>
    </row>
    <row r="60" spans="1:38" ht="14.4" x14ac:dyDescent="0.3">
      <c r="A60" s="9"/>
      <c r="B60" s="13"/>
      <c r="C60" s="2"/>
      <c r="D60" s="3"/>
      <c r="E60" s="2"/>
      <c r="F60" s="2"/>
      <c r="G60" s="2"/>
      <c r="H60" s="2"/>
      <c r="I60" s="2"/>
      <c r="J60" s="2"/>
      <c r="K60" s="2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2"/>
      <c r="AF60" s="2"/>
      <c r="AG60" s="2"/>
      <c r="AH60" s="2"/>
      <c r="AI60" s="2"/>
      <c r="AJ60" s="2"/>
      <c r="AK60" s="34"/>
      <c r="AL60" s="34"/>
    </row>
    <row r="61" spans="1:38" ht="14.4" x14ac:dyDescent="0.3">
      <c r="A61" s="2"/>
      <c r="B61" s="13"/>
      <c r="C61" s="2"/>
      <c r="D61" s="3"/>
      <c r="E61" s="2"/>
      <c r="F61" s="2"/>
      <c r="G61" s="2"/>
      <c r="H61" s="2"/>
      <c r="I61" s="2"/>
      <c r="J61" s="2"/>
      <c r="K61" s="2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2"/>
      <c r="AF61" s="2"/>
      <c r="AG61" s="2"/>
      <c r="AH61" s="2"/>
      <c r="AI61" s="2"/>
      <c r="AJ61" s="2"/>
      <c r="AK61" s="34"/>
      <c r="AL61" s="34"/>
    </row>
    <row r="62" spans="1:38" ht="14.4" x14ac:dyDescent="0.3">
      <c r="A62" s="9"/>
      <c r="B62" s="13"/>
      <c r="C62" s="2"/>
      <c r="D62" s="3"/>
      <c r="E62" s="2"/>
      <c r="F62" s="2"/>
      <c r="G62" s="2"/>
      <c r="H62" s="2"/>
      <c r="I62" s="2"/>
      <c r="J62" s="2"/>
      <c r="K62" s="2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2"/>
      <c r="AF62" s="2"/>
      <c r="AG62" s="2"/>
      <c r="AH62" s="2"/>
      <c r="AI62" s="2"/>
      <c r="AJ62" s="2"/>
      <c r="AK62" s="34"/>
      <c r="AL62" s="34"/>
    </row>
    <row r="63" spans="1:38" ht="14.4" x14ac:dyDescent="0.3">
      <c r="A63" s="9"/>
      <c r="B63" s="13"/>
      <c r="C63" s="2"/>
      <c r="D63" s="3"/>
      <c r="E63" s="2"/>
      <c r="F63" s="2"/>
      <c r="G63" s="2"/>
      <c r="H63" s="2"/>
      <c r="I63" s="2"/>
      <c r="J63" s="2"/>
      <c r="K63" s="2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2"/>
      <c r="AF63" s="2"/>
      <c r="AG63" s="2"/>
      <c r="AH63" s="2"/>
      <c r="AI63" s="2"/>
      <c r="AJ63" s="2"/>
      <c r="AK63" s="34"/>
      <c r="AL63" s="34"/>
    </row>
    <row r="64" spans="1:38" ht="14.4" x14ac:dyDescent="0.3">
      <c r="A64" s="9"/>
      <c r="B64" s="13"/>
      <c r="C64" s="2"/>
      <c r="D64" s="3"/>
      <c r="E64" s="2"/>
      <c r="F64" s="2"/>
      <c r="G64" s="2"/>
      <c r="H64" s="2"/>
      <c r="I64" s="2"/>
      <c r="J64" s="2"/>
      <c r="K64" s="2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2"/>
      <c r="AF64" s="2"/>
      <c r="AG64" s="2"/>
      <c r="AH64" s="2"/>
      <c r="AI64" s="2"/>
      <c r="AJ64" s="2"/>
      <c r="AK64" s="34"/>
      <c r="AL64" s="34"/>
    </row>
    <row r="65" spans="1:38" ht="14.4" x14ac:dyDescent="0.3">
      <c r="A65" s="9"/>
      <c r="B65" s="13"/>
      <c r="C65" s="2"/>
      <c r="D65" s="3"/>
      <c r="E65" s="2"/>
      <c r="F65" s="2"/>
      <c r="G65" s="2"/>
      <c r="H65" s="2"/>
      <c r="I65" s="2"/>
      <c r="J65" s="2"/>
      <c r="K65" s="2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2"/>
      <c r="AF65" s="2"/>
      <c r="AG65" s="2"/>
      <c r="AH65" s="2"/>
      <c r="AI65" s="2"/>
      <c r="AJ65" s="2"/>
      <c r="AK65" s="34"/>
      <c r="AL65" s="34"/>
    </row>
    <row r="66" spans="1:38" ht="14.4" x14ac:dyDescent="0.3">
      <c r="A66" s="9"/>
      <c r="B66" s="13"/>
      <c r="C66" s="2"/>
      <c r="D66" s="3"/>
      <c r="E66" s="2"/>
      <c r="F66" s="2"/>
      <c r="G66" s="2"/>
      <c r="H66" s="2"/>
      <c r="I66" s="2"/>
      <c r="J66" s="2"/>
      <c r="K66" s="2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2"/>
      <c r="AF66" s="2"/>
      <c r="AG66" s="2"/>
      <c r="AH66" s="2"/>
      <c r="AI66" s="2"/>
      <c r="AJ66" s="2"/>
      <c r="AK66" s="34"/>
      <c r="AL66" s="34"/>
    </row>
    <row r="67" spans="1:38" ht="14.4" x14ac:dyDescent="0.3">
      <c r="A67" s="9"/>
      <c r="B67" s="13"/>
      <c r="C67" s="2"/>
      <c r="D67" s="3"/>
      <c r="E67" s="2"/>
      <c r="F67" s="2"/>
      <c r="G67" s="2"/>
      <c r="H67" s="2"/>
      <c r="I67" s="2"/>
      <c r="J67" s="2"/>
      <c r="K67" s="2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2"/>
      <c r="AF67" s="2"/>
      <c r="AG67" s="2"/>
      <c r="AH67" s="2"/>
      <c r="AI67" s="2"/>
      <c r="AJ67" s="2"/>
      <c r="AK67" s="34"/>
      <c r="AL67" s="34"/>
    </row>
    <row r="68" spans="1:38" ht="14.4" x14ac:dyDescent="0.3">
      <c r="A68" s="9"/>
      <c r="B68" s="21"/>
      <c r="C68" s="2"/>
      <c r="D68" s="3"/>
      <c r="E68" s="2"/>
      <c r="F68" s="2"/>
      <c r="G68" s="2"/>
      <c r="H68" s="2"/>
      <c r="I68" s="2"/>
      <c r="J68" s="2"/>
      <c r="K68" s="2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2"/>
      <c r="AF68" s="2"/>
      <c r="AG68" s="2"/>
      <c r="AH68" s="2"/>
      <c r="AI68" s="2"/>
      <c r="AJ68" s="2"/>
      <c r="AK68" s="34"/>
      <c r="AL68" s="34"/>
    </row>
    <row r="69" spans="1:38" ht="14.4" x14ac:dyDescent="0.3">
      <c r="A69" s="9"/>
      <c r="B69" s="13"/>
      <c r="C69" s="2"/>
      <c r="D69" s="3"/>
      <c r="E69" s="2"/>
      <c r="F69" s="2"/>
      <c r="G69" s="2"/>
      <c r="H69" s="2"/>
      <c r="I69" s="2"/>
      <c r="J69" s="2"/>
      <c r="K69" s="2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2"/>
      <c r="AF69" s="2"/>
      <c r="AG69" s="2"/>
      <c r="AH69" s="2"/>
      <c r="AI69" s="2"/>
      <c r="AJ69" s="2"/>
      <c r="AK69" s="34"/>
      <c r="AL69" s="34"/>
    </row>
    <row r="70" spans="1:38" ht="14.4" x14ac:dyDescent="0.3">
      <c r="A70" s="9"/>
      <c r="B70" s="13"/>
      <c r="C70" s="2"/>
      <c r="D70" s="3"/>
      <c r="E70" s="2"/>
      <c r="F70" s="2"/>
      <c r="G70" s="2"/>
      <c r="H70" s="2"/>
      <c r="I70" s="2"/>
      <c r="J70" s="2"/>
      <c r="K70" s="2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2"/>
      <c r="AF70" s="2"/>
      <c r="AG70" s="2"/>
      <c r="AH70" s="2"/>
      <c r="AI70" s="2"/>
      <c r="AJ70" s="2"/>
      <c r="AK70" s="34"/>
      <c r="AL70" s="34"/>
    </row>
    <row r="71" spans="1:38" ht="14.4" x14ac:dyDescent="0.3">
      <c r="A71" s="1"/>
      <c r="B71" s="15"/>
      <c r="C71" s="2"/>
      <c r="D71" s="3"/>
      <c r="E71" s="2"/>
      <c r="F71" s="2"/>
      <c r="G71" s="2"/>
      <c r="H71" s="2"/>
      <c r="I71" s="2"/>
      <c r="J71" s="2"/>
      <c r="K71" s="2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2"/>
      <c r="AF71" s="2"/>
      <c r="AG71" s="2"/>
      <c r="AH71" s="2"/>
      <c r="AI71" s="2"/>
      <c r="AJ71" s="2"/>
      <c r="AK71" s="34"/>
      <c r="AL71" s="34"/>
    </row>
    <row r="72" spans="1:38" ht="14.4" x14ac:dyDescent="0.3">
      <c r="A72" s="9"/>
      <c r="B72" s="13"/>
      <c r="C72" s="2"/>
      <c r="D72" s="3"/>
      <c r="E72" s="2"/>
      <c r="F72" s="2"/>
      <c r="G72" s="2"/>
      <c r="H72" s="2"/>
      <c r="I72" s="2"/>
      <c r="J72" s="2"/>
      <c r="K72" s="2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2"/>
      <c r="AF72" s="2"/>
      <c r="AG72" s="2"/>
      <c r="AH72" s="2"/>
      <c r="AI72" s="2"/>
      <c r="AJ72" s="2"/>
      <c r="AK72" s="34"/>
      <c r="AL72" s="34"/>
    </row>
    <row r="73" spans="1:38" ht="14.4" x14ac:dyDescent="0.3">
      <c r="A73" s="9"/>
      <c r="B73" s="13"/>
      <c r="C73" s="2"/>
      <c r="D73" s="3"/>
      <c r="E73" s="2"/>
      <c r="F73" s="2"/>
      <c r="G73" s="2"/>
      <c r="H73" s="2"/>
      <c r="I73" s="7"/>
      <c r="J73" s="7"/>
      <c r="K73" s="7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2"/>
      <c r="AF73" s="2"/>
      <c r="AG73" s="2"/>
      <c r="AH73" s="2"/>
      <c r="AI73" s="2"/>
      <c r="AJ73" s="2"/>
      <c r="AK73" s="34"/>
      <c r="AL73" s="34"/>
    </row>
    <row r="74" spans="1:38" ht="14.4" x14ac:dyDescent="0.3">
      <c r="A74" s="9"/>
      <c r="B74" s="13"/>
      <c r="C74" s="2"/>
      <c r="D74" s="3"/>
      <c r="E74" s="2"/>
      <c r="F74" s="2"/>
      <c r="G74" s="2"/>
      <c r="H74" s="2"/>
      <c r="I74" s="2"/>
      <c r="J74" s="2"/>
      <c r="K74" s="2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2"/>
      <c r="AF74" s="2"/>
      <c r="AG74" s="2"/>
      <c r="AH74" s="2"/>
      <c r="AI74" s="2"/>
      <c r="AJ74" s="2"/>
      <c r="AK74" s="34"/>
      <c r="AL74" s="34"/>
    </row>
    <row r="75" spans="1:38" ht="14.4" x14ac:dyDescent="0.3">
      <c r="A75" s="9"/>
      <c r="B75" s="13"/>
      <c r="C75" s="2"/>
      <c r="D75" s="3"/>
      <c r="E75" s="2"/>
      <c r="F75" s="2"/>
      <c r="G75" s="2"/>
      <c r="H75" s="2"/>
      <c r="I75" s="2"/>
      <c r="J75" s="2"/>
      <c r="K75" s="2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2"/>
      <c r="AF75" s="2"/>
      <c r="AG75" s="2"/>
      <c r="AH75" s="2"/>
      <c r="AI75" s="2"/>
      <c r="AJ75" s="2"/>
      <c r="AK75" s="34"/>
      <c r="AL75" s="34"/>
    </row>
    <row r="76" spans="1:38" ht="14.4" x14ac:dyDescent="0.3">
      <c r="A76" s="9"/>
      <c r="B76" s="13"/>
      <c r="C76" s="2"/>
      <c r="D76" s="3"/>
      <c r="E76" s="2"/>
      <c r="F76" s="2"/>
      <c r="G76" s="2"/>
      <c r="H76" s="2"/>
      <c r="I76" s="2"/>
      <c r="J76" s="2"/>
      <c r="K76" s="2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2"/>
      <c r="AF76" s="2"/>
      <c r="AG76" s="2"/>
      <c r="AH76" s="2"/>
      <c r="AI76" s="2"/>
      <c r="AJ76" s="2"/>
      <c r="AK76" s="34"/>
      <c r="AL76" s="34"/>
    </row>
    <row r="77" spans="1:38" ht="14.4" x14ac:dyDescent="0.3">
      <c r="A77" s="9"/>
      <c r="B77" s="13"/>
      <c r="C77" s="2"/>
      <c r="D77" s="3"/>
      <c r="E77" s="2"/>
      <c r="F77" s="2"/>
      <c r="G77" s="2"/>
      <c r="H77" s="2"/>
      <c r="I77" s="2"/>
      <c r="J77" s="2"/>
      <c r="K77" s="2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2"/>
      <c r="AF77" s="2"/>
      <c r="AG77" s="2"/>
      <c r="AH77" s="2"/>
      <c r="AI77" s="2"/>
      <c r="AJ77" s="2"/>
      <c r="AK77" s="34"/>
      <c r="AL77" s="34"/>
    </row>
    <row r="78" spans="1:38" ht="14.4" x14ac:dyDescent="0.3">
      <c r="A78" s="9"/>
      <c r="B78" s="13"/>
      <c r="C78" s="2"/>
      <c r="D78" s="3"/>
      <c r="E78" s="2"/>
      <c r="F78" s="2"/>
      <c r="G78" s="2"/>
      <c r="H78" s="2"/>
      <c r="I78" s="2"/>
      <c r="J78" s="2"/>
      <c r="K78" s="2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2"/>
      <c r="AF78" s="2"/>
      <c r="AG78" s="2"/>
      <c r="AH78" s="2"/>
      <c r="AI78" s="2"/>
      <c r="AJ78" s="2"/>
      <c r="AK78" s="34"/>
      <c r="AL78" s="34"/>
    </row>
    <row r="79" spans="1:38" ht="14.4" x14ac:dyDescent="0.3">
      <c r="A79" s="9"/>
      <c r="B79" s="13"/>
      <c r="C79" s="2"/>
      <c r="D79" s="3"/>
      <c r="E79" s="2"/>
      <c r="F79" s="2"/>
      <c r="G79" s="2"/>
      <c r="H79" s="2"/>
      <c r="I79" s="2"/>
      <c r="J79" s="2"/>
      <c r="K79" s="2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2"/>
      <c r="AF79" s="2"/>
      <c r="AG79" s="2"/>
      <c r="AH79" s="2"/>
      <c r="AI79" s="2"/>
      <c r="AJ79" s="2"/>
      <c r="AK79" s="34"/>
      <c r="AL79" s="34"/>
    </row>
    <row r="80" spans="1:38" ht="14.4" x14ac:dyDescent="0.3">
      <c r="A80" s="9"/>
      <c r="B80" s="13"/>
      <c r="C80" s="2"/>
      <c r="D80" s="3"/>
      <c r="E80" s="2"/>
      <c r="F80" s="2"/>
      <c r="G80" s="2"/>
      <c r="H80" s="2"/>
      <c r="I80" s="2"/>
      <c r="J80" s="2"/>
      <c r="K80" s="2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2"/>
      <c r="AF80" s="2"/>
      <c r="AG80" s="2"/>
      <c r="AH80" s="2"/>
      <c r="AI80" s="2"/>
      <c r="AJ80" s="2"/>
      <c r="AK80" s="34"/>
      <c r="AL80" s="34"/>
    </row>
    <row r="81" spans="1:38" ht="14.4" x14ac:dyDescent="0.3">
      <c r="A81" s="9"/>
      <c r="B81" s="13"/>
      <c r="C81" s="2"/>
      <c r="D81" s="3"/>
      <c r="E81" s="2"/>
      <c r="F81" s="2"/>
      <c r="G81" s="2"/>
      <c r="H81" s="2"/>
      <c r="I81" s="2"/>
      <c r="J81" s="2"/>
      <c r="K81" s="2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2"/>
      <c r="AF81" s="2"/>
      <c r="AG81" s="2"/>
      <c r="AH81" s="2"/>
      <c r="AI81" s="2"/>
      <c r="AJ81" s="2"/>
      <c r="AK81" s="34"/>
      <c r="AL81" s="34"/>
    </row>
    <row r="82" spans="1:38" ht="14.4" x14ac:dyDescent="0.3">
      <c r="A82" s="9"/>
      <c r="B82" s="13"/>
      <c r="C82" s="2"/>
      <c r="D82" s="3"/>
      <c r="E82" s="2"/>
      <c r="F82" s="2"/>
      <c r="G82" s="2"/>
      <c r="H82" s="2"/>
      <c r="I82" s="2"/>
      <c r="J82" s="2"/>
      <c r="K82" s="2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2"/>
      <c r="AF82" s="2"/>
      <c r="AG82" s="2"/>
      <c r="AH82" s="2"/>
      <c r="AI82" s="2"/>
      <c r="AJ82" s="2"/>
      <c r="AK82" s="34"/>
      <c r="AL82" s="34"/>
    </row>
    <row r="83" spans="1:38" ht="14.4" x14ac:dyDescent="0.3">
      <c r="A83" s="9"/>
      <c r="B83" s="13"/>
      <c r="C83" s="2"/>
      <c r="D83" s="3"/>
      <c r="E83" s="2"/>
      <c r="F83" s="2"/>
      <c r="G83" s="2"/>
      <c r="H83" s="2"/>
      <c r="I83" s="2"/>
      <c r="J83" s="2"/>
      <c r="K83" s="2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2"/>
      <c r="AF83" s="2"/>
      <c r="AG83" s="2"/>
      <c r="AH83" s="2"/>
      <c r="AI83" s="2"/>
      <c r="AJ83" s="2"/>
      <c r="AK83" s="34"/>
      <c r="AL83" s="34"/>
    </row>
    <row r="84" spans="1:38" ht="14.4" x14ac:dyDescent="0.3">
      <c r="A84" s="9"/>
      <c r="B84" s="13"/>
      <c r="C84" s="2"/>
      <c r="D84" s="3"/>
      <c r="E84" s="2"/>
      <c r="F84" s="2"/>
      <c r="G84" s="2"/>
      <c r="H84" s="2"/>
      <c r="I84" s="2"/>
      <c r="J84" s="2"/>
      <c r="K84" s="2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2"/>
      <c r="AF84" s="2"/>
      <c r="AG84" s="2"/>
      <c r="AH84" s="2"/>
      <c r="AI84" s="2"/>
      <c r="AJ84" s="2"/>
      <c r="AK84" s="34"/>
      <c r="AL84" s="34"/>
    </row>
    <row r="85" spans="1:38" ht="14.4" x14ac:dyDescent="0.3">
      <c r="A85" s="9"/>
      <c r="B85" s="13"/>
      <c r="C85" s="2"/>
      <c r="D85" s="3"/>
      <c r="E85" s="2"/>
      <c r="F85" s="2"/>
      <c r="G85" s="2"/>
      <c r="H85" s="2"/>
      <c r="I85" s="2"/>
      <c r="J85" s="2"/>
      <c r="K85" s="2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2"/>
      <c r="AF85" s="2"/>
      <c r="AG85" s="2"/>
      <c r="AH85" s="2"/>
      <c r="AI85" s="2"/>
      <c r="AJ85" s="2"/>
      <c r="AK85" s="34"/>
      <c r="AL85" s="34"/>
    </row>
    <row r="86" spans="1:38" ht="14.4" x14ac:dyDescent="0.3">
      <c r="A86" s="9"/>
      <c r="B86" s="13"/>
      <c r="C86" s="2"/>
      <c r="D86" s="3"/>
      <c r="E86" s="2"/>
      <c r="F86" s="2"/>
      <c r="G86" s="2"/>
      <c r="H86" s="2"/>
      <c r="I86" s="2"/>
      <c r="J86" s="2"/>
      <c r="K86" s="2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2"/>
      <c r="AF86" s="2"/>
      <c r="AG86" s="2"/>
      <c r="AH86" s="2"/>
      <c r="AI86" s="2"/>
      <c r="AJ86" s="2"/>
      <c r="AK86" s="34"/>
      <c r="AL86" s="34"/>
    </row>
    <row r="87" spans="1:38" ht="14.4" x14ac:dyDescent="0.3">
      <c r="A87" s="9"/>
      <c r="B87" s="13"/>
      <c r="C87" s="2"/>
      <c r="D87" s="3"/>
      <c r="E87" s="2"/>
      <c r="F87" s="2"/>
      <c r="G87" s="2"/>
      <c r="H87" s="2"/>
      <c r="I87" s="2"/>
      <c r="J87" s="2"/>
      <c r="K87" s="2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2"/>
      <c r="AF87" s="2"/>
      <c r="AG87" s="2"/>
      <c r="AH87" s="2"/>
      <c r="AI87" s="2"/>
      <c r="AJ87" s="2"/>
      <c r="AK87" s="34"/>
      <c r="AL87" s="34"/>
    </row>
    <row r="88" spans="1:38" ht="14.4" x14ac:dyDescent="0.3">
      <c r="A88" s="9"/>
      <c r="B88" s="13"/>
      <c r="C88" s="2"/>
      <c r="D88" s="3"/>
      <c r="E88" s="2"/>
      <c r="F88" s="2"/>
      <c r="G88" s="2"/>
      <c r="H88" s="2"/>
      <c r="I88" s="2"/>
      <c r="J88" s="2"/>
      <c r="K88" s="2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2"/>
      <c r="AF88" s="2"/>
      <c r="AG88" s="2"/>
      <c r="AH88" s="2"/>
      <c r="AI88" s="2"/>
      <c r="AJ88" s="2"/>
      <c r="AK88" s="34"/>
      <c r="AL88" s="34"/>
    </row>
    <row r="89" spans="1:38" ht="14.4" x14ac:dyDescent="0.3">
      <c r="A89" s="9"/>
      <c r="B89" s="13"/>
      <c r="C89" s="2"/>
      <c r="D89" s="3"/>
      <c r="E89" s="2"/>
      <c r="F89" s="2"/>
      <c r="G89" s="2"/>
      <c r="H89" s="2"/>
      <c r="I89" s="2"/>
      <c r="J89" s="2"/>
      <c r="K89" s="2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2"/>
      <c r="AF89" s="2"/>
      <c r="AG89" s="2"/>
      <c r="AH89" s="2"/>
      <c r="AI89" s="2"/>
      <c r="AJ89" s="2"/>
      <c r="AK89" s="34"/>
      <c r="AL89" s="34"/>
    </row>
    <row r="90" spans="1:38" ht="14.4" x14ac:dyDescent="0.3">
      <c r="A90" s="9"/>
      <c r="B90" s="13"/>
      <c r="C90" s="2"/>
      <c r="D90" s="3"/>
      <c r="E90" s="2"/>
      <c r="F90" s="2"/>
      <c r="G90" s="2"/>
      <c r="H90" s="2"/>
      <c r="I90" s="2"/>
      <c r="J90" s="2"/>
      <c r="K90" s="2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2"/>
      <c r="AF90" s="2"/>
      <c r="AG90" s="2"/>
      <c r="AH90" s="2"/>
      <c r="AI90" s="2"/>
      <c r="AJ90" s="2"/>
      <c r="AK90" s="34"/>
      <c r="AL90" s="34"/>
    </row>
    <row r="91" spans="1:38" ht="14.4" x14ac:dyDescent="0.3">
      <c r="A91" s="9"/>
      <c r="B91" s="13"/>
      <c r="C91" s="2"/>
      <c r="D91" s="3"/>
      <c r="E91" s="2"/>
      <c r="F91" s="2"/>
      <c r="G91" s="2"/>
      <c r="H91" s="2"/>
      <c r="I91" s="2"/>
      <c r="J91" s="2"/>
      <c r="K91" s="2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2"/>
      <c r="AF91" s="2"/>
      <c r="AG91" s="2"/>
      <c r="AH91" s="2"/>
      <c r="AI91" s="2"/>
      <c r="AJ91" s="2"/>
      <c r="AK91" s="34"/>
      <c r="AL91" s="34"/>
    </row>
    <row r="92" spans="1:38" ht="14.4" x14ac:dyDescent="0.3">
      <c r="A92" s="9"/>
      <c r="B92" s="13"/>
      <c r="C92" s="2"/>
      <c r="D92" s="3"/>
      <c r="E92" s="2"/>
      <c r="F92" s="2"/>
      <c r="G92" s="2"/>
      <c r="H92" s="2"/>
      <c r="I92" s="2"/>
      <c r="J92" s="2"/>
      <c r="K92" s="2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2"/>
      <c r="AF92" s="2"/>
      <c r="AG92" s="2"/>
      <c r="AH92" s="2"/>
      <c r="AI92" s="2"/>
      <c r="AJ92" s="2"/>
      <c r="AK92" s="34"/>
      <c r="AL92" s="34"/>
    </row>
    <row r="93" spans="1:38" ht="14.4" x14ac:dyDescent="0.3">
      <c r="A93" s="9"/>
      <c r="B93" s="13"/>
      <c r="C93" s="2"/>
      <c r="D93" s="3"/>
      <c r="E93" s="2"/>
      <c r="F93" s="2"/>
      <c r="G93" s="2"/>
      <c r="H93" s="2"/>
      <c r="I93" s="2"/>
      <c r="J93" s="2"/>
      <c r="K93" s="2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2"/>
      <c r="AF93" s="2"/>
      <c r="AG93" s="2"/>
      <c r="AH93" s="2"/>
      <c r="AI93" s="2"/>
      <c r="AJ93" s="2"/>
      <c r="AK93" s="34"/>
      <c r="AL93" s="34"/>
    </row>
    <row r="94" spans="1:38" ht="14.4" x14ac:dyDescent="0.3">
      <c r="A94" s="9"/>
      <c r="B94" s="13"/>
      <c r="C94" s="2"/>
      <c r="D94" s="3"/>
      <c r="E94" s="2"/>
      <c r="F94" s="2"/>
      <c r="G94" s="2"/>
      <c r="H94" s="2"/>
      <c r="I94" s="2"/>
      <c r="J94" s="2"/>
      <c r="K94" s="2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2"/>
      <c r="AF94" s="2"/>
      <c r="AG94" s="2"/>
      <c r="AH94" s="2"/>
      <c r="AI94" s="2"/>
      <c r="AJ94" s="2"/>
      <c r="AK94" s="34"/>
      <c r="AL94" s="34"/>
    </row>
    <row r="95" spans="1:38" ht="14.4" x14ac:dyDescent="0.3">
      <c r="A95" s="9"/>
      <c r="B95" s="13"/>
      <c r="C95" s="2"/>
      <c r="D95" s="3"/>
      <c r="E95" s="2"/>
      <c r="F95" s="2"/>
      <c r="G95" s="2"/>
      <c r="H95" s="2"/>
      <c r="I95" s="2"/>
      <c r="J95" s="2"/>
      <c r="K95" s="2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2"/>
      <c r="AF95" s="2"/>
      <c r="AG95" s="2"/>
      <c r="AH95" s="2"/>
      <c r="AI95" s="2"/>
      <c r="AJ95" s="2"/>
      <c r="AK95" s="34"/>
      <c r="AL95" s="34"/>
    </row>
  </sheetData>
  <hyperlinks>
    <hyperlink ref="B3" r:id="rId1" display="https://fisheries.msc.org/en/fisheries/chilean-jack-mackerel-industrial-purse-seine-fishery/" xr:uid="{6E8CE241-F65C-4090-B2C5-38FCDE54E7CA}"/>
    <hyperlink ref="B2" r:id="rId2" display="https://fisheries.msc.org/en/fisheries/cantabrian-sea-purse-seine-anchovy-fishery/@@view" xr:uid="{E12994C2-7DFA-4D39-B6E1-695140CCA5C7}"/>
    <hyperlink ref="B4" r:id="rId3" display="https://fisheries.msc.org/en/fisheries/cornwall-sardine-fishery/@@view" xr:uid="{6509DB41-D1E1-4F1B-AC66-CDC2B1F36219}"/>
    <hyperlink ref="B15" r:id="rId4" tooltip="https://fisheries.msc.org/en/fisheries/latvian-baltic-sea-sprat-and-central-baltic-herring-pelagic-trawl/@@view" display="https://fisheries.msc.org/en/fisheries/latvian-baltic-sea-sprat-and-central-baltic-herring-pelagic-trawl/@@view" xr:uid="{19AA7724-2682-644C-9D51-3A220C2958ED}"/>
    <hyperlink ref="B14" r:id="rId5" tooltip="https://fisheries.msc.org/en/fisheries/klondyke-pelagic-sustainability-group-north-sea-herring/@@view" display="https://fisheries.msc.org/en/fisheries/klondyke-pelagic-sustainability-group-north-sea-herring/@@view" xr:uid="{5427EB5E-74B4-2443-B109-A77A4A43FBD7}"/>
    <hyperlink ref="B11" r:id="rId6" xr:uid="{47C31E2B-C250-674A-B5D3-D4516DFFAE23}"/>
    <hyperlink ref="B5" r:id="rId7" display="https://fisheries.msc.org/en/fisheries/dfpo-dppo-and-spfpo-north-sea-skagerrak-and-kattegat-sandeel-sprat-and-norway-pout/" xr:uid="{D440A6F8-7C2D-5F48-9F8F-65F31675B35A}"/>
    <hyperlink ref="B20" r:id="rId8" display="https://fisheries.msc.org/en/fisheries/pacific-sardine-sardinops-sagax-temperate-stock-fishery/" xr:uid="{C36CFDBF-0D61-4E95-ADB4-37701FA0BFA3}"/>
    <hyperlink ref="B10" r:id="rId9" display="https://fisheries.msc.org/en/fisheries/iberian-sardine-purse-seine-fishery/" xr:uid="{B04B23BD-372E-40EF-8B81-99A8BC17DB68}"/>
    <hyperlink ref="B28" r:id="rId10" display="https://fisheries.msc.org/en/fisheries/u.s-atlantic-menhaden-purse-seine/" xr:uid="{96383CDF-97EB-4D6C-9129-F500044874B2}"/>
    <hyperlink ref="B29" r:id="rId11" display="https://fisheries.msc.org/en/fisheries/u.s.-gulf-of-mexico-menhaden-purse-seine/" xr:uid="{619643CD-9B06-42D8-A327-883AAD40CCD0}"/>
    <hyperlink ref="B13" r:id="rId12" display="https://fisheries.msc.org/en/fisheries/jeong-il-corporation-antarctic-krill-fishery/" xr:uid="{B9F6292E-9BEC-4D9B-9172-70FDEE3D5A0A}"/>
    <hyperlink ref="B26" r:id="rId13" display="https://fisheries.msc.org/en/fisheries/the-qrill-company-antarctic-krill/" xr:uid="{C2A96DA1-B7CF-43F7-A03F-4BDBC6BCC378}"/>
    <hyperlink ref="B8" r:id="rId14" display="https://fisheries.msc.org/en/fisheries/fpo-icelandic-capelin/" xr:uid="{E1FF6178-611D-482E-9923-7C98B9A6BF5F}"/>
    <hyperlink ref="B6" r:id="rId15" display="https://fisheries.msc.org/en/fisheries/european-south-pacific-mid-water-trawl-jack-mackerel-fishery/" xr:uid="{5065EDF4-423E-4F78-BB4A-1787975EB444}"/>
    <hyperlink ref="B24" r:id="rId16" display="https://fisheries.msc.org/en/fisheries/south-east-australia-small-pelagic-fishery-commonwealth-mid-water-trawl-for-blue-mackerel-jack-mackerel-and-redbait/" xr:uid="{E7678C2D-E9B5-4787-86D3-C987B2F9EE03}"/>
    <hyperlink ref="B18" r:id="rId17" display="https://fisheries.msc.org/en/fisheries/norway-sandeel-and-north-sea-sprat/" xr:uid="{DACB0481-13C4-44DD-9474-76BCFD8B6D8F}"/>
    <hyperlink ref="B23" r:id="rId18" display="https://fisheries.msc.org/en/fisheries/small-pelagics-fishery-in-sonora-gulf-of-california/" xr:uid="{9EF02C2B-9AFE-4074-989F-51F6691142CA}"/>
    <hyperlink ref="B25" r:id="rId19" display="https://fisheries.msc.org/en/fisheries/southern-gulf-of-california-thread-herring/" xr:uid="{D992A870-9862-4ED6-85CE-58DA68A61038}"/>
    <hyperlink ref="B22" r:id="rId20" display="https://fisheries.msc.org/en/fisheries/pfa-spsg-spfpo-dfpo-and-dppo-north-sea-herring/" xr:uid="{EFF0C952-4902-40CE-A563-D74FE71F3DD9}"/>
    <hyperlink ref="B19" r:id="rId21" display="https://fisheries.msc.org/en/fisheries/nzro-gulf-of-riga-herring-and-sprat-trawl-fishery/" xr:uid="{D927B518-BE69-4DD8-AD43-100C41B3088C}"/>
    <hyperlink ref="B17" r:id="rId22" display="https://fisheries.msc.org/en/fisheries/norway-north-sea-herring/" xr:uid="{42DB80CE-ECD9-4072-AFC4-BEF559653B58}"/>
    <hyperlink ref="B16" r:id="rId23" display="https://fisheries.msc.org/en/fisheries/northern-ireland-pelagic-sustainability-group-nipsg-north-sea-herring/" xr:uid="{9F0B0628-7A40-468D-A8BA-DD6C831A678A}"/>
    <hyperlink ref="B12" r:id="rId24" display="https://fisheries.msc.org/en/fisheries/isf-icelandic-summer-spawning-herring-trawl-and-seine/" xr:uid="{994A6B4D-7BF7-4253-8F70-98258BDA0635}"/>
    <hyperlink ref="B9" r:id="rId25" display="https://fisheries.msc.org/en/fisheries/from-nord-north-sea-and-eastern-channel-pelagic-trawl-herring/" xr:uid="{84AD268B-2963-4EDB-AE6C-CA73DCC187F9}"/>
    <hyperlink ref="B7" r:id="rId26" display="https://fisheries.msc.org/en/fisheries/ffa-finland-gulf-of-bothnia-herring/" xr:uid="{7FB9C70F-2028-432F-BCEE-502384E8C72A}"/>
    <hyperlink ref="B27" r:id="rId27" display="https://fisheries.msc.org/en/fisheries/the-qrill-company-antarctic-krill/" xr:uid="{942F3699-6579-B94B-9726-9EE86B4F7645}"/>
    <hyperlink ref="B31" r:id="rId28" xr:uid="{76BD351F-7354-7C4F-AD61-3D615839547E}"/>
  </hyperlinks>
  <pageMargins left="0.7" right="0.7" top="0.75" bottom="0.75" header="0.3" footer="0.3"/>
  <tableParts count="1">
    <tablePart r:id="rId2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eting_x0020_Date xmlns="230c30b3-5bf2-4424-b964-6b55c85701d3" xsi:nil="true"/>
    <Q_x0020_Month xmlns="230c30b3-5bf2-4424-b964-6b55c85701d3" xsi:nil="true"/>
    <TaxCatchAll xmlns="230c30b3-5bf2-4424-b964-6b55c85701d3">
      <Value>43</Value>
      <Value>12</Value>
    </TaxCatchAll>
    <IconOverlay xmlns="http://schemas.microsoft.com/sharepoint/v4" xsi:nil="true"/>
    <e242b3f222694370b37a2a251da74707 xmlns="230c30b3-5bf2-4424-b964-6b55c85701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Reduction Fisheries WG</TermName>
          <TermId xmlns="http://schemas.microsoft.com/office/infopath/2007/PartnerControls">996d25dd-254b-4b21-ac5c-7296f794087c</TermId>
        </TermInfo>
      </Terms>
    </e242b3f222694370b37a2a251da74707>
    <Year xmlns="230c30b3-5bf2-4424-b964-6b55c85701d3">2020-2021</Year>
    <lcf76f155ced4ddcb4097134ff3c332f xmlns="14861c3e-89c8-41a6-b516-11bdd9f9b98c">
      <Terms xmlns="http://schemas.microsoft.com/office/infopath/2007/PartnerControls"/>
    </lcf76f155ced4ddcb4097134ff3c332f>
    <b49947ffe1b84f9790a0de64dfa228a4 xmlns="230c30b3-5bf2-4424-b964-6b55c85701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Global</TermName>
          <TermId xmlns="http://schemas.microsoft.com/office/infopath/2007/PartnerControls">884f2976-6ea8-46b7-bd2e-687efde62a06</TermId>
        </TermInfo>
      </Terms>
    </b49947ffe1b84f9790a0de64dfa228a4>
    <lc2ee1b5168640739c6af8be6b9c1c4b xmlns="230c30b3-5bf2-4424-b964-6b55c85701d3">
      <Terms xmlns="http://schemas.microsoft.com/office/infopath/2007/PartnerControls"/>
    </lc2ee1b5168640739c6af8be6b9c1c4b>
    <_dlc_DocId xmlns="230c30b3-5bf2-4424-b964-6b55c85701d3">MSCOUTREACH-1274542805-23745</_dlc_DocId>
    <_dlc_DocIdUrl xmlns="230c30b3-5bf2-4424-b964-6b55c85701d3">
      <Url>https://marinestewardshipcouncil.sharepoint.com/sites/outreach/_layouts/15/DocIdRedir.aspx?ID=MSCOUTREACH-1274542805-23745</Url>
      <Description>MSCOUTREACH-1274542805-23745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Outreach Document" ma:contentTypeID="0x010100BAC41A1A34208A42BE102A7EF446F4F80000AC4C59BEF18D4C8E928A346C2DA587" ma:contentTypeVersion="28" ma:contentTypeDescription="" ma:contentTypeScope="" ma:versionID="49e1c201ef0b456e355f3042f09d8221">
  <xsd:schema xmlns:xsd="http://www.w3.org/2001/XMLSchema" xmlns:xs="http://www.w3.org/2001/XMLSchema" xmlns:p="http://schemas.microsoft.com/office/2006/metadata/properties" xmlns:ns2="230c30b3-5bf2-4424-b964-6b55c85701d3" xmlns:ns3="14861c3e-89c8-41a6-b516-11bdd9f9b98c" xmlns:ns4="http://schemas.microsoft.com/sharepoint/v4" targetNamespace="http://schemas.microsoft.com/office/2006/metadata/properties" ma:root="true" ma:fieldsID="e21fc27aefedae741215531b3f12d71f" ns2:_="" ns3:_="" ns4:_="">
    <xsd:import namespace="230c30b3-5bf2-4424-b964-6b55c85701d3"/>
    <xsd:import namespace="14861c3e-89c8-41a6-b516-11bdd9f9b98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eting_x0020_Date" minOccurs="0"/>
                <xsd:element ref="ns2:Q_x0020_Month" minOccurs="0"/>
                <xsd:element ref="ns2:Year" minOccurs="0"/>
                <xsd:element ref="ns2:b49947ffe1b84f9790a0de64dfa228a4" minOccurs="0"/>
                <xsd:element ref="ns2:TaxCatchAll" minOccurs="0"/>
                <xsd:element ref="ns2:TaxCatchAllLabel" minOccurs="0"/>
                <xsd:element ref="ns2:lc2ee1b5168640739c6af8be6b9c1c4b" minOccurs="0"/>
                <xsd:element ref="ns2:e242b3f222694370b37a2a251da74707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2:_dlc_DocId" minOccurs="0"/>
                <xsd:element ref="ns2:_dlc_DocIdUrl" minOccurs="0"/>
                <xsd:element ref="ns2:_dlc_DocIdPersistId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IconOverlay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c30b3-5bf2-4424-b964-6b55c85701d3" elementFormDefault="qualified">
    <xsd:import namespace="http://schemas.microsoft.com/office/2006/documentManagement/types"/>
    <xsd:import namespace="http://schemas.microsoft.com/office/infopath/2007/PartnerControls"/>
    <xsd:element name="Meeting_x0020_Date" ma:index="4" nillable="true" ma:displayName="Meeting Date" ma:format="DateOnly" ma:indexed="true" ma:internalName="Meeting_x0020_Date">
      <xsd:simpleType>
        <xsd:restriction base="dms:DateTime"/>
      </xsd:simpleType>
    </xsd:element>
    <xsd:element name="Q_x0020_Month" ma:index="5" nillable="true" ma:displayName="Q Month" ma:format="Dropdown" ma:internalName="Q_x0020_Month">
      <xsd:simpleType>
        <xsd:restriction base="dms:Choice">
          <xsd:enumeration value="Q1"/>
          <xsd:enumeration value="1. April"/>
          <xsd:enumeration value="2. May"/>
          <xsd:enumeration value="3. June"/>
          <xsd:enumeration value="Q2"/>
          <xsd:enumeration value="4. July"/>
          <xsd:enumeration value="5. August"/>
          <xsd:enumeration value="6. September"/>
          <xsd:enumeration value="Q3"/>
          <xsd:enumeration value="7. October"/>
          <xsd:enumeration value="8. November"/>
          <xsd:enumeration value="9. December"/>
          <xsd:enumeration value="Q4"/>
          <xsd:enumeration value="10. January"/>
          <xsd:enumeration value="11. February"/>
          <xsd:enumeration value="12. March"/>
        </xsd:restriction>
      </xsd:simpleType>
    </xsd:element>
    <xsd:element name="Year" ma:index="6" nillable="true" ma:displayName="Year" ma:default="2020-2021" ma:format="Dropdown" ma:internalName="Year">
      <xsd:simpleType>
        <xsd:restriction base="dms:Choice">
          <xsd:enumeration value="2009"/>
          <xsd:enumeration value="2011"/>
          <xsd:enumeration value="2012"/>
          <xsd:enumeration value="2013"/>
          <xsd:enumeration value="2013-2014"/>
          <xsd:enumeration value="2014"/>
          <xsd:enumeration value="2014-2015"/>
          <xsd:enumeration value="2015"/>
          <xsd:enumeration value="2015-2016"/>
          <xsd:enumeration value="2016"/>
          <xsd:enumeration value="2016-2017"/>
          <xsd:enumeration value="2017"/>
          <xsd:enumeration value="2017-2018"/>
          <xsd:enumeration value="2018"/>
          <xsd:enumeration value="2018-2019"/>
          <xsd:enumeration value="2019"/>
          <xsd:enumeration value="2019-2020"/>
          <xsd:enumeration value="2020"/>
          <xsd:enumeration value="2020-2021"/>
          <xsd:enumeration value="2021"/>
          <xsd:enumeration value="2021-2022"/>
          <xsd:enumeration value="2022"/>
          <xsd:enumeration value="2022-2023"/>
          <xsd:enumeration value="2023"/>
          <xsd:enumeration value="2023-2024"/>
          <xsd:enumeration value="2024"/>
          <xsd:enumeration value="2024-2025"/>
          <xsd:enumeration value="2025"/>
          <xsd:enumeration value="2025-2026"/>
          <xsd:enumeration value="2026"/>
          <xsd:enumeration value="2026-2027"/>
          <xsd:enumeration value="2027"/>
          <xsd:enumeration value="2027-2028"/>
          <xsd:enumeration value="2028"/>
          <xsd:enumeration value="2028-2029"/>
          <xsd:enumeration value="2029"/>
          <xsd:enumeration value="2029-2030"/>
          <xsd:enumeration value="2030"/>
        </xsd:restriction>
      </xsd:simpleType>
    </xsd:element>
    <xsd:element name="b49947ffe1b84f9790a0de64dfa228a4" ma:index="8" nillable="true" ma:taxonomy="true" ma:internalName="b49947ffe1b84f9790a0de64dfa228a4" ma:taxonomyFieldName="MSC_x0020_Location" ma:displayName="MSC Location" ma:default="" ma:fieldId="{b49947ff-e1b8-4f97-90a0-de64dfa228a4}" ma:sspId="1b199611-8856-41f6-9a1b-e76f78ab8edd" ma:termSetId="6fed0f4b-0e9b-4910-a0d8-a7f1207b95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326ddb67-7561-45d9-bb13-5d2d8ab8f5b1}" ma:internalName="TaxCatchAll" ma:showField="CatchAllData" ma:web="230c30b3-5bf2-4424-b964-6b55c85701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326ddb67-7561-45d9-bb13-5d2d8ab8f5b1}" ma:internalName="TaxCatchAllLabel" ma:readOnly="true" ma:showField="CatchAllDataLabel" ma:web="230c30b3-5bf2-4424-b964-6b55c85701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c2ee1b5168640739c6af8be6b9c1c4b" ma:index="14" nillable="true" ma:taxonomy="true" ma:internalName="lc2ee1b5168640739c6af8be6b9c1c4b" ma:taxonomyFieldName="Outreach_x0020_Doc_x0020_Type" ma:displayName="Outreach Doc Type" ma:indexed="true" ma:default="" ma:fieldId="{5c2ee1b5-1686-4073-9c6a-f8be6b9c1c4b}" ma:sspId="1b199611-8856-41f6-9a1b-e76f78ab8edd" ma:termSetId="a027094f-a348-4905-846d-9c38e25da0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42b3f222694370b37a2a251da74707" ma:index="17" nillable="true" ma:taxonomy="true" ma:internalName="e242b3f222694370b37a2a251da74707" ma:taxonomyFieldName="Outreach_x0020_Category" ma:displayName="Outreach Category" ma:indexed="true" ma:default="" ma:fieldId="{e242b3f2-2269-4370-b37a-2a251da74707}" ma:sspId="1b199611-8856-41f6-9a1b-e76f78ab8edd" ma:termSetId="d064fb88-8834-4766-9621-b1d7b50354c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stSharedByUser" ma:index="19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20" nillable="true" ma:displayName="Last Shared By Time" ma:description="" ma:internalName="LastSharedByTime" ma:readOnly="true">
      <xsd:simpleType>
        <xsd:restriction base="dms:DateTime"/>
      </xsd:simpleType>
    </xsd:element>
    <xsd:element name="_dlc_DocId" ma:index="2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861c3e-89c8-41a6-b516-11bdd9f9b9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2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2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2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4" nillable="true" ma:displayName="Location" ma:internalName="MediaServiceLocation" ma:readOnly="true">
      <xsd:simpleType>
        <xsd:restriction base="dms:Text"/>
      </xsd:simpleType>
    </xsd:element>
    <xsd:element name="MediaLengthInSeconds" ma:index="3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7" nillable="true" ma:taxonomy="true" ma:internalName="lcf76f155ced4ddcb4097134ff3c332f" ma:taxonomyFieldName="MediaServiceImageTags" ma:displayName="Image Tags" ma:readOnly="false" ma:fieldId="{5cf76f15-5ced-4ddc-b409-7134ff3c332f}" ma:taxonomyMulti="true" ma:sspId="1b199611-8856-41f6-9a1b-e76f78ab8e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3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AC3ED7-BC38-4DBE-8482-8A0091F943F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409DADD-8A90-4B9C-B668-46C228356F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D369C5-CA1F-4386-AB1A-5F80CDA2F492}">
  <ds:schemaRefs>
    <ds:schemaRef ds:uri="http://purl.org/dc/terms/"/>
    <ds:schemaRef ds:uri="230c30b3-5bf2-4424-b964-6b55c85701d3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sharepoint/v4"/>
    <ds:schemaRef ds:uri="http://schemas.microsoft.com/office/2006/documentManagement/types"/>
    <ds:schemaRef ds:uri="http://purl.org/dc/dcmitype/"/>
    <ds:schemaRef ds:uri="http://schemas.microsoft.com/office/infopath/2007/PartnerControls"/>
    <ds:schemaRef ds:uri="14861c3e-89c8-41a6-b516-11bdd9f9b98c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A2D3AD40-E42A-49AF-9292-C6CB630F5B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0c30b3-5bf2-4424-b964-6b55c85701d3"/>
    <ds:schemaRef ds:uri="14861c3e-89c8-41a6-b516-11bdd9f9b98c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Small Pelagics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Bamping</dc:creator>
  <cp:keywords/>
  <dc:description/>
  <cp:lastModifiedBy>Laura Rodriguez</cp:lastModifiedBy>
  <cp:revision/>
  <dcterms:created xsi:type="dcterms:W3CDTF">2025-05-21T09:14:30Z</dcterms:created>
  <dcterms:modified xsi:type="dcterms:W3CDTF">2026-09-22T09:19:11Z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0x010100BAC41A1A34208A42BE102A7EF446F4F80000AC4C59BEF18D4C8E928A346C2DA587</vt:lpwstr>
  </property>
  <property fmtid="{D5CDD505-2E9C-101B-9397-08002B2CF9AE}" pid="3" name="Outreach_x0020_Doc_x0020_Type">
    <vt:lpwstr/>
  </property>
  <property fmtid="{D5CDD505-2E9C-101B-9397-08002B2CF9AE}" pid="4" name="Outreach Doc Type">
    <vt:lpwstr/>
  </property>
  <property fmtid="{D5CDD505-2E9C-101B-9397-08002B2CF9AE}" pid="5" name="MSC Location">
    <vt:lpwstr>12;#Global|884f2976-6ea8-46b7-bd2e-687efde62a06</vt:lpwstr>
  </property>
  <property fmtid="{D5CDD505-2E9C-101B-9397-08002B2CF9AE}" pid="6" name="Outreach_x0020_Category">
    <vt:lpwstr>43;#Reduction Fisheries WG|996d25dd-254b-4b21-ac5c-7296f794087c</vt:lpwstr>
  </property>
  <property fmtid="{D5CDD505-2E9C-101B-9397-08002B2CF9AE}" pid="7" name="Outreach Category">
    <vt:lpwstr>43;#Reduction Fisheries WG|996d25dd-254b-4b21-ac5c-7296f794087c</vt:lpwstr>
  </property>
  <property fmtid="{D5CDD505-2E9C-101B-9397-08002B2CF9AE}" pid="8" name="MSC_x0020_Location">
    <vt:lpwstr>12;#Global|884f2976-6ea8-46b7-bd2e-687efde62a06</vt:lpwstr>
  </property>
  <property fmtid="{D5CDD505-2E9C-101B-9397-08002B2CF9AE}" pid="9" name="_dlc_DocIdItemGuid">
    <vt:lpwstr>4577ab12-2934-4d51-8ecb-165c6989ffb2</vt:lpwstr>
  </property>
  <property fmtid="{D5CDD505-2E9C-101B-9397-08002B2CF9AE}" pid="10" name="MediaServiceImageTags">
    <vt:lpwstr/>
  </property>
</Properties>
</file>